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ignac\Desktop\"/>
    </mc:Choice>
  </mc:AlternateContent>
  <xr:revisionPtr revIDLastSave="0" documentId="13_ncr:1_{629119C3-0723-4FEB-AB33-5A8086A53EC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AREM FACULTATIU_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7" i="1" l="1"/>
  <c r="D117" i="1"/>
  <c r="F116" i="1"/>
  <c r="D116" i="1"/>
  <c r="F115" i="1"/>
  <c r="D115" i="1"/>
  <c r="F114" i="1"/>
  <c r="D114" i="1"/>
  <c r="F113" i="1"/>
  <c r="D113" i="1"/>
  <c r="F112" i="1"/>
  <c r="D112" i="1"/>
  <c r="F111" i="1"/>
  <c r="F119" i="1" s="1"/>
  <c r="D111" i="1"/>
  <c r="D119" i="1" s="1"/>
  <c r="F106" i="1"/>
  <c r="D106" i="1"/>
  <c r="F105" i="1"/>
  <c r="D105" i="1"/>
  <c r="F104" i="1"/>
  <c r="D104" i="1"/>
  <c r="F103" i="1"/>
  <c r="F101" i="1" s="1"/>
  <c r="D103" i="1"/>
  <c r="F102" i="1"/>
  <c r="D102" i="1"/>
  <c r="F100" i="1"/>
  <c r="D100" i="1"/>
  <c r="F99" i="1"/>
  <c r="D99" i="1"/>
  <c r="F98" i="1"/>
  <c r="D98" i="1"/>
  <c r="F97" i="1"/>
  <c r="D97" i="1"/>
  <c r="F96" i="1"/>
  <c r="D96" i="1"/>
  <c r="F95" i="1"/>
  <c r="F108" i="1" s="1"/>
  <c r="D95" i="1"/>
  <c r="F94" i="1"/>
  <c r="D94" i="1"/>
  <c r="F93" i="1"/>
  <c r="D93" i="1"/>
  <c r="F92" i="1"/>
  <c r="D92" i="1"/>
  <c r="F87" i="1"/>
  <c r="D87" i="1"/>
  <c r="D85" i="1" s="1"/>
  <c r="F86" i="1"/>
  <c r="F85" i="1" s="1"/>
  <c r="D86" i="1"/>
  <c r="F84" i="1"/>
  <c r="D84" i="1"/>
  <c r="F83" i="1"/>
  <c r="D83" i="1"/>
  <c r="D82" i="1" s="1"/>
  <c r="F82" i="1"/>
  <c r="F81" i="1"/>
  <c r="D81" i="1"/>
  <c r="D80" i="1" s="1"/>
  <c r="F80" i="1"/>
  <c r="F79" i="1"/>
  <c r="F77" i="1" s="1"/>
  <c r="D79" i="1"/>
  <c r="D77" i="1" s="1"/>
  <c r="F78" i="1"/>
  <c r="D78" i="1"/>
  <c r="F76" i="1"/>
  <c r="F74" i="1" s="1"/>
  <c r="D76" i="1"/>
  <c r="F75" i="1"/>
  <c r="D75" i="1"/>
  <c r="D74" i="1" s="1"/>
  <c r="F73" i="1"/>
  <c r="D73" i="1"/>
  <c r="F72" i="1"/>
  <c r="D72" i="1"/>
  <c r="F71" i="1"/>
  <c r="D71" i="1"/>
  <c r="D70" i="1" s="1"/>
  <c r="F70" i="1"/>
  <c r="F69" i="1"/>
  <c r="D69" i="1"/>
  <c r="F68" i="1"/>
  <c r="F67" i="1" s="1"/>
  <c r="D68" i="1"/>
  <c r="D67" i="1"/>
  <c r="F65" i="1"/>
  <c r="D65" i="1"/>
  <c r="F64" i="1"/>
  <c r="D64" i="1"/>
  <c r="D62" i="1" s="1"/>
  <c r="F63" i="1"/>
  <c r="F62" i="1" s="1"/>
  <c r="D63" i="1"/>
  <c r="F61" i="1"/>
  <c r="D61" i="1"/>
  <c r="F60" i="1"/>
  <c r="F59" i="1" s="1"/>
  <c r="D60" i="1"/>
  <c r="D59" i="1" s="1"/>
  <c r="F58" i="1"/>
  <c r="F57" i="1" s="1"/>
  <c r="C58" i="1"/>
  <c r="D58" i="1" s="1"/>
  <c r="D57" i="1" s="1"/>
  <c r="F56" i="1"/>
  <c r="D56" i="1"/>
  <c r="F55" i="1"/>
  <c r="D55" i="1"/>
  <c r="D54" i="1" s="1"/>
  <c r="F54" i="1"/>
  <c r="F53" i="1"/>
  <c r="C53" i="1"/>
  <c r="D53" i="1" s="1"/>
  <c r="F52" i="1"/>
  <c r="D52" i="1"/>
  <c r="F51" i="1"/>
  <c r="D51" i="1"/>
  <c r="F50" i="1"/>
  <c r="D50" i="1"/>
  <c r="F49" i="1"/>
  <c r="D49" i="1"/>
  <c r="F48" i="1"/>
  <c r="C48" i="1"/>
  <c r="D48" i="1" s="1"/>
  <c r="F47" i="1"/>
  <c r="F46" i="1" s="1"/>
  <c r="D47" i="1"/>
  <c r="C47" i="1"/>
  <c r="F45" i="1"/>
  <c r="D45" i="1"/>
  <c r="F44" i="1"/>
  <c r="F43" i="1" s="1"/>
  <c r="D44" i="1"/>
  <c r="D43" i="1" s="1"/>
  <c r="F42" i="1"/>
  <c r="D42" i="1"/>
  <c r="F41" i="1"/>
  <c r="D41" i="1"/>
  <c r="F39" i="1"/>
  <c r="D39" i="1"/>
  <c r="F38" i="1"/>
  <c r="F37" i="1" s="1"/>
  <c r="F89" i="1" s="1"/>
  <c r="D38" i="1"/>
  <c r="F32" i="1"/>
  <c r="D32" i="1"/>
  <c r="D31" i="1" s="1"/>
  <c r="F31" i="1"/>
  <c r="F30" i="1"/>
  <c r="D30" i="1"/>
  <c r="F29" i="1"/>
  <c r="D29" i="1"/>
  <c r="F28" i="1"/>
  <c r="D28" i="1"/>
  <c r="F27" i="1"/>
  <c r="D27" i="1"/>
  <c r="F26" i="1"/>
  <c r="D26" i="1"/>
  <c r="F25" i="1"/>
  <c r="F24" i="1"/>
  <c r="D24" i="1"/>
  <c r="F23" i="1"/>
  <c r="D23" i="1"/>
  <c r="F22" i="1"/>
  <c r="D22" i="1"/>
  <c r="F21" i="1"/>
  <c r="D21" i="1"/>
  <c r="F20" i="1"/>
  <c r="D20" i="1"/>
  <c r="D19" i="1" s="1"/>
  <c r="F19" i="1"/>
  <c r="F18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F34" i="1" s="1"/>
  <c r="D11" i="1"/>
  <c r="D101" i="1" l="1"/>
  <c r="D108" i="1" s="1"/>
  <c r="D46" i="1"/>
  <c r="D25" i="1"/>
  <c r="D37" i="1"/>
  <c r="D34" i="1"/>
  <c r="F121" i="1"/>
  <c r="D89" i="1" l="1"/>
  <c r="D121" i="1" s="1"/>
</calcChain>
</file>

<file path=xl/sharedStrings.xml><?xml version="1.0" encoding="utf-8"?>
<sst xmlns="http://schemas.openxmlformats.org/spreadsheetml/2006/main" count="129" uniqueCount="123">
  <si>
    <t>BAREM PRESENTACIÓ CONVOCATÒRIA FACULTATIU/VA</t>
  </si>
  <si>
    <t>ESPAI RESERVAT</t>
  </si>
  <si>
    <t>1. DADES DE FILIACIÓ</t>
  </si>
  <si>
    <t xml:space="preserve"> CREDENCIALS HSCSP</t>
  </si>
  <si>
    <t xml:space="preserve">Convocatòria: </t>
  </si>
  <si>
    <t xml:space="preserve">DNI: </t>
  </si>
  <si>
    <t xml:space="preserve">Data naixement i país originari: </t>
  </si>
  <si>
    <t xml:space="preserve">Telèfon: </t>
  </si>
  <si>
    <t>Tfn. Mòbil:</t>
  </si>
  <si>
    <t>Aquells apartats amb asterisc * trobareu informació ampliada al document:
"Com emplenar el full de registre del barem"</t>
  </si>
  <si>
    <t>Número</t>
  </si>
  <si>
    <t>Valor</t>
  </si>
  <si>
    <t>Total</t>
  </si>
  <si>
    <t>Revisió credencials</t>
  </si>
  <si>
    <t>Total credencials</t>
  </si>
  <si>
    <t>2. MERITS ACADÈMICS I PROFESSIONALS</t>
  </si>
  <si>
    <r>
      <rPr>
        <sz val="10"/>
        <rFont val="Figtree"/>
      </rPr>
      <t xml:space="preserve">Qualificacions del Grau (Medicina o altres) </t>
    </r>
    <r>
      <rPr>
        <b/>
        <sz val="11"/>
        <rFont val="Figtree"/>
      </rPr>
      <t>*</t>
    </r>
  </si>
  <si>
    <t>Màster (1 X 60 crèdits) *</t>
  </si>
  <si>
    <t>Tesi doctoral</t>
  </si>
  <si>
    <t>Títol d'especialista MIR/FIR… *</t>
  </si>
  <si>
    <t>Títol d'especialista: altres vies</t>
  </si>
  <si>
    <t>Becari post residència en centre acreditat de nivell III (mínim un any)</t>
  </si>
  <si>
    <t>Becari de formació de post grau (mínim un any)</t>
  </si>
  <si>
    <t>Estades a l'estranger (1p=6 mesos que poden ser acumulables en diverses estades)</t>
  </si>
  <si>
    <t>Exercici professional com especialitat (fins a un màxim de 20 punts)</t>
  </si>
  <si>
    <t xml:space="preserve">   - Exercici professional com especialista: Hospital nivell III </t>
  </si>
  <si>
    <t xml:space="preserve">   - Exercici professional com especialista: Altres hospitals </t>
  </si>
  <si>
    <t xml:space="preserve">   - Exercici professional com especialista: Atenció primària</t>
  </si>
  <si>
    <t>Presidència de Comissions hospitalàries (per any)</t>
  </si>
  <si>
    <t>Membre de Comissions hospitalàries (per any)</t>
  </si>
  <si>
    <t>Elaboració de Protocols i/o Guies Assistencials:</t>
  </si>
  <si>
    <t xml:space="preserve">   - Coordinador</t>
  </si>
  <si>
    <t xml:space="preserve">   - Col·laborador</t>
  </si>
  <si>
    <t>Referents Assistencials:</t>
  </si>
  <si>
    <t xml:space="preserve">   - Hospitalari</t>
  </si>
  <si>
    <t xml:space="preserve">   - Extrahospitalari</t>
  </si>
  <si>
    <t>Formació Continuada (màxim 5 punts)</t>
  </si>
  <si>
    <t xml:space="preserve">   - Suma dels Crèdits atorgats als cursos (0,1 punt per crèdit)</t>
  </si>
  <si>
    <t>SUBTOTAL</t>
  </si>
  <si>
    <t>3. MÈRITS CIENTíFICS</t>
  </si>
  <si>
    <t xml:space="preserve">Comunicacions orals o pòsters </t>
  </si>
  <si>
    <r>
      <rPr>
        <sz val="10"/>
        <rFont val="Figtree"/>
      </rPr>
      <t>Congressos nacionals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autor; màxim 5)</t>
    </r>
  </si>
  <si>
    <r>
      <rPr>
        <sz val="10"/>
        <rFont val="Figtree"/>
      </rPr>
      <t>Congressos internacionals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autor, màxim 10)</t>
    </r>
  </si>
  <si>
    <t>Premis (per cadascún)</t>
  </si>
  <si>
    <r>
      <rPr>
        <sz val="10"/>
        <rFont val="Figtree"/>
      </rPr>
      <t xml:space="preserve">      - 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</si>
  <si>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r>
      <rPr>
        <sz val="10"/>
        <rFont val="Figtree"/>
      </rPr>
      <t xml:space="preserve">      - Internacionals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</si>
  <si>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t>Ponències taules rodones i conferències invitades</t>
  </si>
  <si>
    <r>
      <rPr>
        <sz val="10"/>
        <rFont val="Figtree"/>
      </rPr>
      <t xml:space="preserve">   - Congressos nacionals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</si>
  <si>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r>
      <rPr>
        <sz val="10"/>
        <rFont val="Figtree"/>
      </rPr>
      <t xml:space="preserve">   - Congressos internacionals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</si>
  <si>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t>Publicacions *</t>
  </si>
  <si>
    <t xml:space="preserve">   - Revista indexada al SCI (1a, 2a i últim firmant/autor corresponent) 1Quartil:8X; 2Q: 6X; 3Q: 4 X; 4Q: 2 X</t>
  </si>
  <si>
    <t xml:space="preserve">   - Revista indexada al SCI (altres) 1Quartil:2X; 2Q: 1X; 3Q: 0,5 X; 4Q: 0,25 X</t>
  </si>
  <si>
    <t xml:space="preserve">   - Revista indexada al SCI (carta, cas, etc)</t>
  </si>
  <si>
    <t xml:space="preserve">   - Revista no indexada al SCI (1a, 2a i últim firmant/autor corresponent)</t>
  </si>
  <si>
    <t xml:space="preserve">   - Revista no indexada al SCI (altres)</t>
  </si>
  <si>
    <t xml:space="preserve">   - Revista no indexada al SCI (carta, cas, etc)</t>
  </si>
  <si>
    <t xml:space="preserve">   - Index de Hirsch *</t>
  </si>
  <si>
    <t>Membre del Comitè Editorial de Revistes Indexades:</t>
  </si>
  <si>
    <t xml:space="preserve">   - Nacional (per any)</t>
  </si>
  <si>
    <t xml:space="preserve">   - Internacionals (per any)</t>
  </si>
  <si>
    <t>Avaluacions</t>
  </si>
  <si>
    <t xml:space="preserve">   - Revisor de revistes Indexades (per any) 1Quartil:1X; 2Q: 0,5X; 3Q: 0,25 X; 4Q: 0,12 X</t>
  </si>
  <si>
    <t>Llibres:</t>
  </si>
  <si>
    <t xml:space="preserve">   - Autor de capítol en llibre nacional</t>
  </si>
  <si>
    <t xml:space="preserve">   - Autor de capítol en llibre internacional</t>
  </si>
  <si>
    <t>Editor:</t>
  </si>
  <si>
    <t xml:space="preserve">    - Llibre nacional</t>
  </si>
  <si>
    <t xml:space="preserve">    - Llibre internacional</t>
  </si>
  <si>
    <r>
      <rPr>
        <b/>
        <sz val="10"/>
        <rFont val="Figtree"/>
      </rPr>
      <t xml:space="preserve">Direcció de Tesis Doctorals </t>
    </r>
    <r>
      <rPr>
        <sz val="10"/>
        <rFont val="Figtree"/>
      </rPr>
      <t>(per Tesi dirigida)</t>
    </r>
  </si>
  <si>
    <t>Recerca</t>
  </si>
  <si>
    <t>Convocatòries obertes i competitives nacionals</t>
  </si>
  <si>
    <t xml:space="preserve">   - Investigador principal</t>
  </si>
  <si>
    <t xml:space="preserve">   - Investigador col·laborador / assessor</t>
  </si>
  <si>
    <t>Projectes de Recerca: Programa Marc Europeu</t>
  </si>
  <si>
    <t xml:space="preserve">   - Responsable de centre</t>
  </si>
  <si>
    <t xml:space="preserve">   - Col.laborador</t>
  </si>
  <si>
    <t>Projectes de Recerca/Assaigs Clínic Indepenents (per assaig)</t>
  </si>
  <si>
    <t xml:space="preserve">   - Investigador col·laborador</t>
  </si>
  <si>
    <t>Avaluacions o assaigs per la indústria amb contracte (per contracte)</t>
  </si>
  <si>
    <t xml:space="preserve">   - Investigador principal centre</t>
  </si>
  <si>
    <t>Innovació:</t>
  </si>
  <si>
    <t xml:space="preserve">   - Patents (per patent)</t>
  </si>
  <si>
    <t xml:space="preserve">Revisor de projectes de recerca: </t>
  </si>
  <si>
    <t xml:space="preserve">    - Nacionals (per any)</t>
  </si>
  <si>
    <t xml:space="preserve">    - Internacionals (per any)</t>
  </si>
  <si>
    <t>Societats científiques</t>
  </si>
  <si>
    <t xml:space="preserve">   - Junta directiva (per any)</t>
  </si>
  <si>
    <t xml:space="preserve">   - Grup de treball (per any)</t>
  </si>
  <si>
    <t>4. MÈRITS DOCENTS (meritar només la màxima categoria docent obtinguda)</t>
  </si>
  <si>
    <r>
      <rPr>
        <sz val="10"/>
        <color rgb="FF000000"/>
        <rFont val="Figtree"/>
      </rPr>
      <t xml:space="preserve">Professor Associat Clínic (sense contracte remunerat) </t>
    </r>
    <r>
      <rPr>
        <b/>
        <sz val="9"/>
        <color rgb="FF000000"/>
        <rFont val="Figtree"/>
      </rPr>
      <t>per any</t>
    </r>
  </si>
  <si>
    <r>
      <rPr>
        <sz val="10"/>
        <color rgb="FF000000"/>
        <rFont val="Figtree"/>
      </rPr>
      <t xml:space="preserve">Professor Associat Mèdic (amb contracte remunerat) </t>
    </r>
    <r>
      <rPr>
        <b/>
        <sz val="9"/>
        <color rgb="FF000000"/>
        <rFont val="Figtree"/>
      </rPr>
      <t>per any</t>
    </r>
  </si>
  <si>
    <r>
      <rPr>
        <sz val="10"/>
        <rFont val="Figtree"/>
      </rPr>
      <t xml:space="preserve">Acreditació titular l'ANECA o Investigador per la AQU </t>
    </r>
    <r>
      <rPr>
        <sz val="11"/>
        <rFont val="Figtree"/>
      </rPr>
      <t>*</t>
    </r>
    <r>
      <rPr>
        <b/>
        <sz val="9"/>
        <rFont val="Figtree"/>
      </rPr>
      <t xml:space="preserve"> (per nomenament)</t>
    </r>
  </si>
  <si>
    <r>
      <rPr>
        <sz val="10"/>
        <rFont val="Figtree"/>
      </rPr>
      <t xml:space="preserve">Professor Titular </t>
    </r>
    <r>
      <rPr>
        <b/>
        <sz val="9"/>
        <rFont val="Figtree"/>
      </rPr>
      <t>(per any)</t>
    </r>
  </si>
  <si>
    <r>
      <rPr>
        <sz val="10"/>
        <rFont val="Figtree"/>
      </rPr>
      <t xml:space="preserve">Acreditació Catedràtic per l'ANECA o  AQU </t>
    </r>
    <r>
      <rPr>
        <b/>
        <sz val="9"/>
        <rFont val="Figtree"/>
      </rPr>
      <t>* (per nomenament)</t>
    </r>
  </si>
  <si>
    <r>
      <rPr>
        <sz val="10"/>
        <rFont val="Figtree"/>
      </rPr>
      <t xml:space="preserve">Catedràtic </t>
    </r>
    <r>
      <rPr>
        <b/>
        <sz val="9"/>
        <rFont val="Figtree"/>
      </rPr>
      <t>(per nomenament)</t>
    </r>
  </si>
  <si>
    <r>
      <rPr>
        <sz val="10"/>
        <rFont val="Figtree"/>
      </rPr>
      <t xml:space="preserve">Trams Docents avaluats (només Professors Titulars i Catedràtics) </t>
    </r>
    <r>
      <rPr>
        <b/>
        <sz val="9"/>
        <rFont val="Figtree"/>
      </rPr>
      <t>(per Tram)</t>
    </r>
  </si>
  <si>
    <r>
      <rPr>
        <sz val="10"/>
        <rFont val="Figtree"/>
      </rPr>
      <t xml:space="preserve">Director de Departament, Coordinador d'Unitat Docent, Vicedegà </t>
    </r>
    <r>
      <rPr>
        <b/>
        <sz val="9"/>
        <rFont val="Figtree"/>
      </rPr>
      <t>(per nomenament)</t>
    </r>
  </si>
  <si>
    <r>
      <rPr>
        <sz val="10"/>
        <rFont val="Figtree"/>
      </rPr>
      <t xml:space="preserve">Degà, Vicerector </t>
    </r>
    <r>
      <rPr>
        <b/>
        <sz val="9"/>
        <rFont val="Figtree"/>
      </rPr>
      <t>(per nomenament)</t>
    </r>
  </si>
  <si>
    <t>Docència a Cursos de post grau i Màsters:</t>
  </si>
  <si>
    <t xml:space="preserve">    - Director per Curs o Màster (fins a un màxim de 4 punts)</t>
  </si>
  <si>
    <t xml:space="preserve">    - Professor per cada hora (fins a un màxim de 4 punts)</t>
  </si>
  <si>
    <t xml:space="preserve">   - Assistència a Seminaris i Cursos Acreditats sobre Docència (per cada 20 h i fins a un màxim de 2 punts)</t>
  </si>
  <si>
    <t xml:space="preserve">   - Tutor residents (per any i fins a un màxim de 3 punts)</t>
  </si>
  <si>
    <t xml:space="preserve">   - Coordinador de Residents (per any i fins a un màxim de 3 punts)</t>
  </si>
  <si>
    <t>5. MÈRITS DE GESTIÓ</t>
  </si>
  <si>
    <r>
      <rPr>
        <sz val="10"/>
        <rFont val="Figtree"/>
      </rPr>
      <t xml:space="preserve">Màster de Gestió (60 crèdits) </t>
    </r>
    <r>
      <rPr>
        <sz val="11"/>
        <rFont val="Figtree"/>
      </rPr>
      <t>*</t>
    </r>
  </si>
  <si>
    <t>Cursos de gestió (per cada 20 h i fins a un màxim de 2 punts)</t>
  </si>
  <si>
    <t>Director mèdic Hosp III nivell/coordinador d'unitat docent/director Institut de Recerca ( Anys/4)</t>
  </si>
  <si>
    <t>Director mèdic d'altres hospitals (Anys x A)</t>
  </si>
  <si>
    <t>Director de servei (Anys x A)</t>
  </si>
  <si>
    <t>Cap d'unitat (Anys x A)</t>
  </si>
  <si>
    <t>Cap de Clínic/Coordinador (Anys x A)</t>
  </si>
  <si>
    <t>TOTAL FINAL</t>
  </si>
  <si>
    <t>Eines Bibliomètriques</t>
  </si>
  <si>
    <t>Distribució publicacions per Q1, Q2, Q3, Q4</t>
  </si>
  <si>
    <t>Índex HIRSCH</t>
  </si>
  <si>
    <t>Número total de citacions (segons https://scholar.google.com/citations?hl=es&amp;user=XCgAfwcAAAAJ)</t>
  </si>
  <si>
    <t>GUIA MÈTRICA "Journal Citation Reports" (https://guiesbibtic.upf.edu/avaluar/indicadors)</t>
  </si>
  <si>
    <t xml:space="preserve">* Un mateix mestratge no pot puntuar en mèrits acadèmics i de gestió alhora. </t>
  </si>
  <si>
    <t>COMENTARIS</t>
  </si>
  <si>
    <t xml:space="preserve">Cognoms i Nom:  </t>
  </si>
  <si>
    <t xml:space="preserve">Adreça: </t>
  </si>
  <si>
    <t>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</si>
</sst>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\ &quot;€&quot;_-;_-@"/>
  </numFmts>
  <fonts count="30">
    <font>
      <sz val="11"/>
      <name val="Calibri"/>
      <scheme val="minor"/>
    </font>
    <font>
      <sz val="11"/>
      <name val="Calibri"/>
    </font>
    <font>
      <b/>
      <sz val="12"/>
      <color rgb="FFFFFFFF"/>
      <name val="Figtree"/>
    </font>
    <font>
      <sz val="11"/>
      <name val="Calibri"/>
    </font>
    <font>
      <b/>
      <sz val="14"/>
      <name val="Figtree"/>
    </font>
    <font>
      <b/>
      <sz val="11"/>
      <name val="Figtree"/>
    </font>
    <font>
      <b/>
      <sz val="16"/>
      <name val="Figtree"/>
    </font>
    <font>
      <sz val="14"/>
      <name val="Arial"/>
    </font>
    <font>
      <b/>
      <sz val="10"/>
      <name val="Figtree"/>
    </font>
    <font>
      <b/>
      <sz val="12"/>
      <name val="Figtree"/>
    </font>
    <font>
      <b/>
      <sz val="11"/>
      <color rgb="FFFFFFFF"/>
      <name val="Figtree"/>
    </font>
    <font>
      <sz val="10"/>
      <name val="Figtree"/>
    </font>
    <font>
      <sz val="10"/>
      <color rgb="FF000000"/>
      <name val="Figtree"/>
    </font>
    <font>
      <b/>
      <sz val="10"/>
      <color rgb="FF000000"/>
      <name val="Figtree"/>
    </font>
    <font>
      <b/>
      <sz val="10"/>
      <name val="Arial"/>
    </font>
    <font>
      <sz val="11"/>
      <name val="Figtree"/>
    </font>
    <font>
      <u/>
      <sz val="10"/>
      <name val="Arial"/>
    </font>
    <font>
      <sz val="10"/>
      <name val="Arial"/>
    </font>
    <font>
      <b/>
      <sz val="10"/>
      <color rgb="FFFFFFFF"/>
      <name val="Figtree"/>
    </font>
    <font>
      <sz val="11"/>
      <color rgb="FFFFFFFF"/>
      <name val="Figtree"/>
    </font>
    <font>
      <u/>
      <sz val="10"/>
      <name val="Figtree"/>
    </font>
    <font>
      <b/>
      <sz val="11"/>
      <name val="Figtree"/>
    </font>
    <font>
      <b/>
      <sz val="8"/>
      <color rgb="FF17365D"/>
      <name val="Figtree"/>
    </font>
    <font>
      <sz val="12"/>
      <name val="Figtree"/>
    </font>
    <font>
      <sz val="10"/>
      <color rgb="FF244061"/>
      <name val="Figtree"/>
    </font>
    <font>
      <b/>
      <sz val="8"/>
      <name val="Figtree"/>
    </font>
    <font>
      <sz val="10"/>
      <color rgb="FF244061"/>
      <name val="Arial"/>
    </font>
    <font>
      <vertAlign val="superscript"/>
      <sz val="10"/>
      <name val="Figtree"/>
    </font>
    <font>
      <b/>
      <sz val="9"/>
      <color rgb="FF000000"/>
      <name val="Figtree"/>
    </font>
    <font>
      <b/>
      <sz val="9"/>
      <name val="Figtree"/>
    </font>
  </fonts>
  <fills count="10">
    <fill>
      <patternFill patternType="none"/>
    </fill>
    <fill>
      <patternFill patternType="gray125"/>
    </fill>
    <fill>
      <patternFill patternType="solid">
        <fgColor rgb="FF71478F"/>
        <bgColor rgb="FF71478F"/>
      </patternFill>
    </fill>
    <fill>
      <patternFill patternType="solid">
        <fgColor rgb="FF7F7F7F"/>
        <bgColor rgb="FF7F7F7F"/>
      </patternFill>
    </fill>
    <fill>
      <patternFill patternType="solid">
        <fgColor rgb="FFE9E0F0"/>
        <bgColor rgb="FFE9E0F0"/>
      </patternFill>
    </fill>
    <fill>
      <patternFill patternType="solid">
        <fgColor rgb="FFD8D8D8"/>
        <bgColor rgb="FFD8D8D8"/>
      </patternFill>
    </fill>
    <fill>
      <patternFill patternType="solid">
        <fgColor rgb="FFCCB7DB"/>
        <bgColor rgb="FFCCB7DB"/>
      </patternFill>
    </fill>
    <fill>
      <patternFill patternType="solid">
        <fgColor rgb="FFDDDDDD"/>
        <bgColor rgb="FFDDDDDD"/>
      </patternFill>
    </fill>
    <fill>
      <patternFill patternType="solid">
        <fgColor rgb="FFEC8946"/>
        <bgColor rgb="FFEC8946"/>
      </patternFill>
    </fill>
    <fill>
      <patternFill patternType="solid">
        <fgColor rgb="FFF7CAAB"/>
        <bgColor rgb="FFF7CAAB"/>
      </patternFill>
    </fill>
  </fills>
  <borders count="1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808080"/>
      </bottom>
      <diagonal/>
    </border>
    <border>
      <left/>
      <right/>
      <top style="medium">
        <color rgb="FF00000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000000"/>
      </top>
      <bottom style="medium">
        <color rgb="FF80808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00000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medium">
        <color rgb="FF000000"/>
      </left>
      <right style="thin">
        <color rgb="FF808080"/>
      </right>
      <top/>
      <bottom style="dotted">
        <color rgb="FF808080"/>
      </bottom>
      <diagonal/>
    </border>
    <border>
      <left style="thin">
        <color rgb="FF808080"/>
      </left>
      <right style="thin">
        <color rgb="FF808080"/>
      </right>
      <top/>
      <bottom style="dotted">
        <color rgb="FF808080"/>
      </bottom>
      <diagonal/>
    </border>
    <border>
      <left style="thin">
        <color rgb="FF808080"/>
      </left>
      <right style="medium">
        <color rgb="FF808080"/>
      </right>
      <top/>
      <bottom style="dotted">
        <color rgb="FF808080"/>
      </bottom>
      <diagonal/>
    </border>
    <border>
      <left style="thin">
        <color rgb="FF808080"/>
      </left>
      <right/>
      <top/>
      <bottom style="dotted">
        <color rgb="FF80808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808080"/>
      </bottom>
      <diagonal/>
    </border>
    <border>
      <left style="medium">
        <color rgb="FF000000"/>
      </left>
      <right style="thin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rgb="FF808080"/>
      </left>
      <right style="thin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rgb="FF808080"/>
      </left>
      <right style="medium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rgb="FF808080"/>
      </left>
      <right/>
      <top style="dotted">
        <color rgb="FF808080"/>
      </top>
      <bottom style="dotted">
        <color rgb="FF808080"/>
      </bottom>
      <diagonal/>
    </border>
    <border>
      <left style="thin">
        <color rgb="FF000000"/>
      </left>
      <right style="medium">
        <color rgb="FF000000"/>
      </right>
      <top style="dotted">
        <color rgb="FF808080"/>
      </top>
      <bottom style="dotted">
        <color rgb="FF808080"/>
      </bottom>
      <diagonal/>
    </border>
    <border>
      <left style="medium">
        <color rgb="FF000000"/>
      </left>
      <right style="thin">
        <color rgb="FF808080"/>
      </right>
      <top style="dotted">
        <color rgb="FF808080"/>
      </top>
      <bottom/>
      <diagonal/>
    </border>
    <border>
      <left style="thin">
        <color rgb="FF808080"/>
      </left>
      <right style="thin">
        <color rgb="FF808080"/>
      </right>
      <top style="dotted">
        <color rgb="FF808080"/>
      </top>
      <bottom style="thin">
        <color rgb="FF000000"/>
      </bottom>
      <diagonal/>
    </border>
    <border>
      <left style="thin">
        <color rgb="FF808080"/>
      </left>
      <right style="medium">
        <color rgb="FF808080"/>
      </right>
      <top style="dotted">
        <color rgb="FF808080"/>
      </top>
      <bottom/>
      <diagonal/>
    </border>
    <border>
      <left style="thin">
        <color rgb="FF808080"/>
      </left>
      <right/>
      <top style="dotted">
        <color rgb="FF808080"/>
      </top>
      <bottom/>
      <diagonal/>
    </border>
    <border>
      <left style="thin">
        <color rgb="FF000000"/>
      </left>
      <right style="medium">
        <color rgb="FF000000"/>
      </right>
      <top style="dotted">
        <color rgb="FF80808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808080"/>
      </right>
      <top/>
      <bottom style="dotted">
        <color rgb="FF808080"/>
      </bottom>
      <diagonal/>
    </border>
    <border>
      <left style="thin">
        <color rgb="FF808080"/>
      </left>
      <right style="thin">
        <color rgb="FF808080"/>
      </right>
      <top/>
      <bottom style="dotted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80808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tted">
        <color rgb="FF808080"/>
      </bottom>
      <diagonal/>
    </border>
    <border>
      <left style="medium">
        <color rgb="FF000000"/>
      </left>
      <right style="thin">
        <color rgb="FF808080"/>
      </right>
      <top style="dotted">
        <color rgb="FF808080"/>
      </top>
      <bottom/>
      <diagonal/>
    </border>
    <border>
      <left style="thin">
        <color rgb="FF808080"/>
      </left>
      <right style="thin">
        <color rgb="FF808080"/>
      </right>
      <top style="dotted">
        <color rgb="FF808080"/>
      </top>
      <bottom/>
      <diagonal/>
    </border>
    <border>
      <left style="thin">
        <color rgb="FF808080"/>
      </left>
      <right style="medium">
        <color rgb="FF808080"/>
      </right>
      <top style="dotted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dotted">
        <color rgb="FF808080"/>
      </bottom>
      <diagonal/>
    </border>
    <border>
      <left style="thin">
        <color rgb="FF000000"/>
      </left>
      <right style="medium">
        <color rgb="FF000000"/>
      </right>
      <top style="dotted">
        <color rgb="FF80808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/>
      <bottom style="dotted">
        <color rgb="FF808080"/>
      </bottom>
      <diagonal/>
    </border>
    <border>
      <left style="thin">
        <color rgb="FF808080"/>
      </left>
      <right style="medium">
        <color rgb="FF000000"/>
      </right>
      <top style="dotted">
        <color rgb="FF808080"/>
      </top>
      <bottom style="dotted">
        <color rgb="FF808080"/>
      </bottom>
      <diagonal/>
    </border>
    <border>
      <left style="medium">
        <color rgb="FF000000"/>
      </left>
      <right/>
      <top style="dotted">
        <color rgb="FF808080"/>
      </top>
      <bottom style="dotted">
        <color rgb="FF808080"/>
      </bottom>
      <diagonal/>
    </border>
    <border>
      <left/>
      <right/>
      <top style="dotted">
        <color rgb="FF808080"/>
      </top>
      <bottom style="dotted">
        <color rgb="FF808080"/>
      </bottom>
      <diagonal/>
    </border>
    <border>
      <left/>
      <right style="medium">
        <color rgb="FF000000"/>
      </right>
      <top style="dotted">
        <color rgb="FF808080"/>
      </top>
      <bottom style="dotted">
        <color rgb="FF808080"/>
      </bottom>
      <diagonal/>
    </border>
    <border>
      <left style="thin">
        <color rgb="FF808080"/>
      </left>
      <right style="thin">
        <color rgb="FF808080"/>
      </right>
      <top style="dotted">
        <color rgb="FF808080"/>
      </top>
      <bottom/>
      <diagonal/>
    </border>
    <border>
      <left style="thin">
        <color rgb="FF808080"/>
      </left>
      <right style="medium">
        <color rgb="FF000000"/>
      </right>
      <top style="dotted">
        <color rgb="FF808080"/>
      </top>
      <bottom/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dotted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dotted">
        <color rgb="FF80808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rgb="FF80808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00000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 style="dotted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dotted">
        <color rgb="FF808080"/>
      </top>
      <bottom style="thin">
        <color rgb="FF808080"/>
      </bottom>
      <diagonal/>
    </border>
    <border>
      <left style="medium">
        <color rgb="FF000000"/>
      </left>
      <right/>
      <top/>
      <bottom style="dotted">
        <color rgb="FF808080"/>
      </bottom>
      <diagonal/>
    </border>
    <border>
      <left style="medium">
        <color rgb="FF000000"/>
      </left>
      <right/>
      <top style="dotted">
        <color rgb="FF808080"/>
      </top>
      <bottom/>
      <diagonal/>
    </border>
    <border>
      <left style="thin">
        <color rgb="FF808080"/>
      </left>
      <right style="thin">
        <color rgb="FF808080"/>
      </right>
      <top style="dotted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dotted">
        <color rgb="FF7F7F7F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dotted">
        <color rgb="FF7F7F7F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dotted">
        <color rgb="FF7F7F7F"/>
      </bottom>
      <diagonal/>
    </border>
    <border>
      <left style="medium">
        <color rgb="FF000000"/>
      </left>
      <right style="thin">
        <color rgb="FF808080"/>
      </right>
      <top style="dotted">
        <color rgb="FF7F7F7F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dotted">
        <color rgb="FF7F7F7F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dotted">
        <color rgb="FF7F7F7F"/>
      </top>
      <bottom/>
      <diagonal/>
    </border>
    <border>
      <left style="thin">
        <color rgb="FF808080"/>
      </left>
      <right style="thin">
        <color rgb="FF808080"/>
      </right>
      <top style="dotted">
        <color rgb="FF7F7F7F"/>
      </top>
      <bottom/>
      <diagonal/>
    </border>
    <border>
      <left style="thin">
        <color rgb="FF808080"/>
      </left>
      <right style="medium">
        <color rgb="FF000000"/>
      </right>
      <top style="dotted">
        <color rgb="FF7F7F7F"/>
      </top>
      <bottom/>
      <diagonal/>
    </border>
    <border>
      <left style="medium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dotted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dotted">
        <color rgb="FF80808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dotted">
        <color rgb="FF808080"/>
      </bottom>
      <diagonal/>
    </border>
    <border>
      <left style="medium">
        <color rgb="FF000000"/>
      </left>
      <right style="thin">
        <color rgb="FF808080"/>
      </right>
      <top style="dotted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000000"/>
      </bottom>
      <diagonal/>
    </border>
    <border>
      <left style="thin">
        <color rgb="FF80808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808080"/>
      </right>
      <top style="thin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808080"/>
      </left>
      <right/>
      <top/>
      <bottom style="dotted">
        <color rgb="FF808080"/>
      </bottom>
      <diagonal/>
    </border>
    <border>
      <left style="thin">
        <color rgb="FF808080"/>
      </left>
      <right/>
      <top style="dotted">
        <color rgb="FF808080"/>
      </top>
      <bottom style="dotted">
        <color rgb="FF808080"/>
      </bottom>
      <diagonal/>
    </border>
    <border>
      <left style="thin">
        <color rgb="FF808080"/>
      </left>
      <right/>
      <top style="dotted">
        <color rgb="FF808080"/>
      </top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80808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1" fillId="0" borderId="0" xfId="0" applyFont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6" fillId="3" borderId="16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164" fontId="9" fillId="0" borderId="18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/>
    </xf>
    <xf numFmtId="0" fontId="12" fillId="0" borderId="25" xfId="0" applyFont="1" applyBorder="1" applyAlignment="1">
      <alignment horizontal="right" vertical="center"/>
    </xf>
    <xf numFmtId="0" fontId="12" fillId="0" borderId="26" xfId="0" applyFont="1" applyBorder="1" applyAlignment="1">
      <alignment horizontal="right" vertical="center"/>
    </xf>
    <xf numFmtId="0" fontId="8" fillId="4" borderId="27" xfId="0" applyFont="1" applyFill="1" applyBorder="1" applyAlignment="1">
      <alignment vertical="center"/>
    </xf>
    <xf numFmtId="0" fontId="12" fillId="5" borderId="28" xfId="0" applyFont="1" applyFill="1" applyBorder="1" applyAlignment="1">
      <alignment horizontal="right" vertical="center"/>
    </xf>
    <xf numFmtId="0" fontId="13" fillId="5" borderId="27" xfId="0" applyFont="1" applyFill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2" fillId="0" borderId="30" xfId="0" applyFont="1" applyBorder="1" applyAlignment="1">
      <alignment horizontal="right" vertical="center"/>
    </xf>
    <xf numFmtId="0" fontId="12" fillId="0" borderId="31" xfId="0" applyFont="1" applyBorder="1" applyAlignment="1">
      <alignment horizontal="right" vertical="center"/>
    </xf>
    <xf numFmtId="0" fontId="12" fillId="5" borderId="32" xfId="0" applyFont="1" applyFill="1" applyBorder="1" applyAlignment="1">
      <alignment horizontal="right" vertical="center"/>
    </xf>
    <xf numFmtId="0" fontId="11" fillId="0" borderId="29" xfId="0" applyFont="1" applyBorder="1" applyAlignment="1">
      <alignment horizontal="left" vertical="center"/>
    </xf>
    <xf numFmtId="0" fontId="11" fillId="0" borderId="33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12" fillId="5" borderId="36" xfId="0" applyFont="1" applyFill="1" applyBorder="1" applyAlignment="1">
      <alignment vertical="center"/>
    </xf>
    <xf numFmtId="0" fontId="8" fillId="5" borderId="8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right" vertical="center"/>
    </xf>
    <xf numFmtId="0" fontId="12" fillId="0" borderId="39" xfId="0" applyFont="1" applyBorder="1" applyAlignment="1">
      <alignment vertical="center"/>
    </xf>
    <xf numFmtId="0" fontId="12" fillId="5" borderId="40" xfId="0" applyFont="1" applyFill="1" applyBorder="1" applyAlignment="1">
      <alignment horizontal="right" vertical="center"/>
    </xf>
    <xf numFmtId="0" fontId="12" fillId="5" borderId="41" xfId="0" applyFont="1" applyFill="1" applyBorder="1" applyAlignment="1">
      <alignment vertical="center"/>
    </xf>
    <xf numFmtId="0" fontId="11" fillId="0" borderId="42" xfId="0" applyFont="1" applyBorder="1" applyAlignment="1">
      <alignment horizontal="left" vertical="center"/>
    </xf>
    <xf numFmtId="0" fontId="12" fillId="0" borderId="43" xfId="0" applyFont="1" applyBorder="1" applyAlignment="1">
      <alignment horizontal="right" vertical="center"/>
    </xf>
    <xf numFmtId="0" fontId="12" fillId="0" borderId="44" xfId="0" applyFont="1" applyBorder="1" applyAlignment="1">
      <alignment vertical="center"/>
    </xf>
    <xf numFmtId="0" fontId="12" fillId="5" borderId="45" xfId="0" applyFont="1" applyFill="1" applyBorder="1" applyAlignment="1">
      <alignment horizontal="right" vertical="center"/>
    </xf>
    <xf numFmtId="0" fontId="12" fillId="5" borderId="46" xfId="0" applyFont="1" applyFill="1" applyBorder="1" applyAlignment="1">
      <alignment vertical="center"/>
    </xf>
    <xf numFmtId="0" fontId="11" fillId="0" borderId="47" xfId="0" applyFont="1" applyBorder="1" applyAlignment="1">
      <alignment horizontal="left" vertical="center"/>
    </xf>
    <xf numFmtId="0" fontId="12" fillId="0" borderId="48" xfId="0" applyFont="1" applyBorder="1" applyAlignment="1">
      <alignment horizontal="right" vertical="center"/>
    </xf>
    <xf numFmtId="0" fontId="12" fillId="0" borderId="49" xfId="0" applyFont="1" applyBorder="1" applyAlignment="1">
      <alignment vertical="center"/>
    </xf>
    <xf numFmtId="0" fontId="12" fillId="5" borderId="50" xfId="0" applyFont="1" applyFill="1" applyBorder="1" applyAlignment="1">
      <alignment horizontal="right" vertical="center"/>
    </xf>
    <xf numFmtId="0" fontId="12" fillId="5" borderId="51" xfId="0" applyFont="1" applyFill="1" applyBorder="1" applyAlignment="1">
      <alignment vertical="center"/>
    </xf>
    <xf numFmtId="0" fontId="8" fillId="5" borderId="8" xfId="0" applyFont="1" applyFill="1" applyBorder="1" applyAlignment="1">
      <alignment horizontal="left" vertical="center"/>
    </xf>
    <xf numFmtId="0" fontId="11" fillId="0" borderId="52" xfId="0" applyFont="1" applyBorder="1" applyAlignment="1">
      <alignment horizontal="right" vertical="center"/>
    </xf>
    <xf numFmtId="0" fontId="11" fillId="0" borderId="53" xfId="0" applyFont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0" fontId="11" fillId="5" borderId="8" xfId="0" applyFont="1" applyFill="1" applyBorder="1" applyAlignment="1">
      <alignment horizontal="right" vertical="center"/>
    </xf>
    <xf numFmtId="0" fontId="8" fillId="5" borderId="8" xfId="0" applyFont="1" applyFill="1" applyBorder="1" applyAlignment="1">
      <alignment horizontal="right" vertical="center"/>
    </xf>
    <xf numFmtId="0" fontId="8" fillId="5" borderId="54" xfId="0" applyFont="1" applyFill="1" applyBorder="1" applyAlignment="1">
      <alignment horizontal="left" vertical="center"/>
    </xf>
    <xf numFmtId="0" fontId="12" fillId="0" borderId="55" xfId="0" applyFont="1" applyBorder="1" applyAlignment="1">
      <alignment horizontal="right" vertical="center"/>
    </xf>
    <xf numFmtId="0" fontId="12" fillId="0" borderId="56" xfId="0" applyFont="1" applyBorder="1" applyAlignment="1">
      <alignment horizontal="right" vertical="center"/>
    </xf>
    <xf numFmtId="0" fontId="12" fillId="5" borderId="8" xfId="0" applyFont="1" applyFill="1" applyBorder="1" applyAlignment="1">
      <alignment horizontal="right" vertical="center"/>
    </xf>
    <xf numFmtId="0" fontId="13" fillId="5" borderId="8" xfId="0" applyFont="1" applyFill="1" applyBorder="1" applyAlignment="1">
      <alignment vertical="center"/>
    </xf>
    <xf numFmtId="0" fontId="15" fillId="5" borderId="8" xfId="0" applyFont="1" applyFill="1" applyBorder="1" applyAlignment="1">
      <alignment vertical="center"/>
    </xf>
    <xf numFmtId="0" fontId="11" fillId="0" borderId="57" xfId="0" applyFont="1" applyBorder="1" applyAlignment="1">
      <alignment horizontal="left" vertical="center"/>
    </xf>
    <xf numFmtId="0" fontId="12" fillId="0" borderId="58" xfId="0" applyFont="1" applyBorder="1" applyAlignment="1">
      <alignment horizontal="right" vertical="center"/>
    </xf>
    <xf numFmtId="0" fontId="12" fillId="0" borderId="40" xfId="0" applyFont="1" applyBorder="1" applyAlignment="1">
      <alignment horizontal="right" vertical="center"/>
    </xf>
    <xf numFmtId="0" fontId="12" fillId="0" borderId="59" xfId="0" applyFont="1" applyBorder="1" applyAlignment="1">
      <alignment vertical="center"/>
    </xf>
    <xf numFmtId="0" fontId="12" fillId="5" borderId="60" xfId="0" applyFont="1" applyFill="1" applyBorder="1" applyAlignment="1">
      <alignment vertical="center"/>
    </xf>
    <xf numFmtId="0" fontId="11" fillId="0" borderId="61" xfId="0" applyFont="1" applyBorder="1" applyAlignment="1">
      <alignment horizontal="left" vertical="center"/>
    </xf>
    <xf numFmtId="0" fontId="12" fillId="0" borderId="62" xfId="0" applyFont="1" applyBorder="1" applyAlignment="1">
      <alignment horizontal="right" vertical="center"/>
    </xf>
    <xf numFmtId="0" fontId="12" fillId="0" borderId="63" xfId="0" applyFont="1" applyBorder="1" applyAlignment="1">
      <alignment vertical="center"/>
    </xf>
    <xf numFmtId="0" fontId="12" fillId="0" borderId="64" xfId="0" applyFont="1" applyBorder="1" applyAlignment="1">
      <alignment vertical="center"/>
    </xf>
    <xf numFmtId="0" fontId="12" fillId="5" borderId="65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2" fillId="0" borderId="66" xfId="0" applyFont="1" applyBorder="1" applyAlignment="1">
      <alignment vertical="center"/>
    </xf>
    <xf numFmtId="0" fontId="12" fillId="0" borderId="67" xfId="0" applyFont="1" applyBorder="1" applyAlignment="1">
      <alignment horizontal="right" vertical="center"/>
    </xf>
    <xf numFmtId="0" fontId="12" fillId="0" borderId="68" xfId="0" applyFont="1" applyBorder="1" applyAlignment="1">
      <alignment horizontal="right" vertical="center"/>
    </xf>
    <xf numFmtId="0" fontId="13" fillId="0" borderId="69" xfId="0" applyFont="1" applyBorder="1" applyAlignment="1">
      <alignment vertical="center"/>
    </xf>
    <xf numFmtId="0" fontId="12" fillId="5" borderId="70" xfId="0" applyFont="1" applyFill="1" applyBorder="1" applyAlignment="1">
      <alignment horizontal="right" vertical="center"/>
    </xf>
    <xf numFmtId="0" fontId="13" fillId="5" borderId="71" xfId="0" applyFont="1" applyFill="1" applyBorder="1" applyAlignment="1">
      <alignment vertical="center"/>
    </xf>
    <xf numFmtId="0" fontId="8" fillId="6" borderId="75" xfId="0" applyFont="1" applyFill="1" applyBorder="1" applyAlignment="1">
      <alignment vertical="center"/>
    </xf>
    <xf numFmtId="0" fontId="9" fillId="6" borderId="75" xfId="0" applyFont="1" applyFill="1" applyBorder="1" applyAlignment="1">
      <alignment vertical="center"/>
    </xf>
    <xf numFmtId="0" fontId="15" fillId="7" borderId="76" xfId="0" applyFont="1" applyFill="1" applyBorder="1" applyAlignment="1">
      <alignment vertical="center"/>
    </xf>
    <xf numFmtId="0" fontId="9" fillId="7" borderId="76" xfId="0" applyFont="1" applyFill="1" applyBorder="1" applyAlignment="1">
      <alignment vertical="center"/>
    </xf>
    <xf numFmtId="0" fontId="15" fillId="7" borderId="27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2" fillId="5" borderId="58" xfId="0" applyFont="1" applyFill="1" applyBorder="1" applyAlignment="1">
      <alignment horizontal="right" vertical="center"/>
    </xf>
    <xf numFmtId="0" fontId="12" fillId="5" borderId="81" xfId="0" applyFont="1" applyFill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12" fillId="5" borderId="43" xfId="0" applyFont="1" applyFill="1" applyBorder="1" applyAlignment="1">
      <alignment horizontal="right" vertical="center"/>
    </xf>
    <xf numFmtId="0" fontId="12" fillId="5" borderId="82" xfId="0" applyFont="1" applyFill="1" applyBorder="1" applyAlignment="1">
      <alignment vertical="center"/>
    </xf>
    <xf numFmtId="0" fontId="12" fillId="7" borderId="43" xfId="0" applyFont="1" applyFill="1" applyBorder="1" applyAlignment="1">
      <alignment horizontal="right" vertical="center"/>
    </xf>
    <xf numFmtId="0" fontId="12" fillId="7" borderId="82" xfId="0" applyFont="1" applyFill="1" applyBorder="1" applyAlignment="1">
      <alignment vertical="center"/>
    </xf>
    <xf numFmtId="0" fontId="11" fillId="0" borderId="47" xfId="0" applyFont="1" applyBorder="1" applyAlignment="1">
      <alignment vertical="center"/>
    </xf>
    <xf numFmtId="0" fontId="12" fillId="0" borderId="86" xfId="0" applyFont="1" applyBorder="1" applyAlignment="1">
      <alignment horizontal="right" vertical="center"/>
    </xf>
    <xf numFmtId="0" fontId="12" fillId="7" borderId="62" xfId="0" applyFont="1" applyFill="1" applyBorder="1" applyAlignment="1">
      <alignment horizontal="right" vertical="center"/>
    </xf>
    <xf numFmtId="0" fontId="12" fillId="7" borderId="87" xfId="0" applyFont="1" applyFill="1" applyBorder="1" applyAlignment="1">
      <alignment vertical="center"/>
    </xf>
    <xf numFmtId="0" fontId="15" fillId="7" borderId="8" xfId="0" applyFont="1" applyFill="1" applyBorder="1" applyAlignment="1">
      <alignment vertical="center"/>
    </xf>
    <xf numFmtId="0" fontId="8" fillId="7" borderId="8" xfId="0" applyFont="1" applyFill="1" applyBorder="1" applyAlignment="1">
      <alignment vertical="center"/>
    </xf>
    <xf numFmtId="0" fontId="12" fillId="0" borderId="88" xfId="0" applyFont="1" applyBorder="1" applyAlignment="1">
      <alignment vertical="center"/>
    </xf>
    <xf numFmtId="0" fontId="12" fillId="7" borderId="58" xfId="0" applyFont="1" applyFill="1" applyBorder="1" applyAlignment="1">
      <alignment horizontal="right" vertical="center"/>
    </xf>
    <xf numFmtId="0" fontId="12" fillId="7" borderId="89" xfId="0" applyFont="1" applyFill="1" applyBorder="1" applyAlignment="1">
      <alignment vertical="center"/>
    </xf>
    <xf numFmtId="0" fontId="12" fillId="7" borderId="40" xfId="0" applyFont="1" applyFill="1" applyBorder="1" applyAlignment="1">
      <alignment horizontal="right" vertical="center"/>
    </xf>
    <xf numFmtId="0" fontId="12" fillId="7" borderId="90" xfId="0" applyFont="1" applyFill="1" applyBorder="1" applyAlignment="1">
      <alignment vertical="center"/>
    </xf>
    <xf numFmtId="0" fontId="12" fillId="7" borderId="45" xfId="0" applyFont="1" applyFill="1" applyBorder="1" applyAlignment="1">
      <alignment horizontal="right" vertical="center"/>
    </xf>
    <xf numFmtId="0" fontId="8" fillId="0" borderId="91" xfId="0" applyFont="1" applyBorder="1" applyAlignment="1">
      <alignment vertical="center"/>
    </xf>
    <xf numFmtId="0" fontId="12" fillId="7" borderId="50" xfId="0" applyFont="1" applyFill="1" applyBorder="1" applyAlignment="1">
      <alignment horizontal="right" vertical="center"/>
    </xf>
    <xf numFmtId="0" fontId="12" fillId="7" borderId="92" xfId="0" applyFont="1" applyFill="1" applyBorder="1" applyAlignment="1">
      <alignment vertical="center"/>
    </xf>
    <xf numFmtId="0" fontId="11" fillId="0" borderId="93" xfId="0" applyFont="1" applyBorder="1" applyAlignment="1">
      <alignment vertical="center"/>
    </xf>
    <xf numFmtId="0" fontId="11" fillId="0" borderId="94" xfId="0" applyFont="1" applyBorder="1" applyAlignment="1">
      <alignment horizontal="right" vertical="center"/>
    </xf>
    <xf numFmtId="0" fontId="11" fillId="0" borderId="95" xfId="0" applyFont="1" applyBorder="1" applyAlignment="1">
      <alignment horizontal="right" vertical="center"/>
    </xf>
    <xf numFmtId="0" fontId="11" fillId="0" borderId="96" xfId="0" applyFont="1" applyBorder="1" applyAlignment="1">
      <alignment vertical="center"/>
    </xf>
    <xf numFmtId="0" fontId="11" fillId="7" borderId="95" xfId="0" applyFont="1" applyFill="1" applyBorder="1" applyAlignment="1">
      <alignment horizontal="right" vertical="center"/>
    </xf>
    <xf numFmtId="0" fontId="11" fillId="7" borderId="97" xfId="0" applyFont="1" applyFill="1" applyBorder="1" applyAlignment="1">
      <alignment vertical="center"/>
    </xf>
    <xf numFmtId="0" fontId="12" fillId="0" borderId="98" xfId="0" applyFont="1" applyBorder="1" applyAlignment="1">
      <alignment vertical="center"/>
    </xf>
    <xf numFmtId="0" fontId="12" fillId="7" borderId="99" xfId="0" applyFont="1" applyFill="1" applyBorder="1" applyAlignment="1">
      <alignment vertical="center"/>
    </xf>
    <xf numFmtId="0" fontId="11" fillId="0" borderId="100" xfId="0" applyFont="1" applyBorder="1" applyAlignment="1">
      <alignment vertical="center"/>
    </xf>
    <xf numFmtId="0" fontId="11" fillId="0" borderId="101" xfId="0" applyFont="1" applyBorder="1" applyAlignment="1">
      <alignment vertical="center"/>
    </xf>
    <xf numFmtId="0" fontId="12" fillId="0" borderId="102" xfId="0" applyFont="1" applyBorder="1" applyAlignment="1">
      <alignment horizontal="right" vertical="center"/>
    </xf>
    <xf numFmtId="0" fontId="8" fillId="5" borderId="54" xfId="0" applyFont="1" applyFill="1" applyBorder="1" applyAlignment="1">
      <alignment vertical="center"/>
    </xf>
    <xf numFmtId="0" fontId="12" fillId="0" borderId="103" xfId="0" applyFont="1" applyBorder="1" applyAlignment="1">
      <alignment vertical="center"/>
    </xf>
    <xf numFmtId="0" fontId="12" fillId="7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vertical="center"/>
    </xf>
    <xf numFmtId="0" fontId="12" fillId="7" borderId="104" xfId="0" applyFont="1" applyFill="1" applyBorder="1" applyAlignment="1">
      <alignment vertical="center"/>
    </xf>
    <xf numFmtId="0" fontId="12" fillId="7" borderId="13" xfId="0" applyFont="1" applyFill="1" applyBorder="1" applyAlignment="1">
      <alignment vertical="center"/>
    </xf>
    <xf numFmtId="0" fontId="11" fillId="0" borderId="106" xfId="0" applyFont="1" applyBorder="1" applyAlignment="1">
      <alignment vertical="center"/>
    </xf>
    <xf numFmtId="0" fontId="12" fillId="0" borderId="107" xfId="0" applyFont="1" applyBorder="1" applyAlignment="1">
      <alignment horizontal="right" vertical="center"/>
    </xf>
    <xf numFmtId="0" fontId="12" fillId="0" borderId="108" xfId="0" applyFont="1" applyBorder="1" applyAlignment="1">
      <alignment vertical="center"/>
    </xf>
    <xf numFmtId="0" fontId="12" fillId="7" borderId="107" xfId="0" applyFont="1" applyFill="1" applyBorder="1" applyAlignment="1">
      <alignment horizontal="right" vertical="center"/>
    </xf>
    <xf numFmtId="0" fontId="12" fillId="7" borderId="108" xfId="0" applyFont="1" applyFill="1" applyBorder="1" applyAlignment="1">
      <alignment vertical="center"/>
    </xf>
    <xf numFmtId="0" fontId="11" fillId="0" borderId="109" xfId="0" applyFont="1" applyBorder="1" applyAlignment="1">
      <alignment vertical="center"/>
    </xf>
    <xf numFmtId="0" fontId="12" fillId="0" borderId="110" xfId="0" applyFont="1" applyBorder="1" applyAlignment="1">
      <alignment horizontal="right" vertical="center"/>
    </xf>
    <xf numFmtId="0" fontId="12" fillId="0" borderId="111" xfId="0" applyFont="1" applyBorder="1" applyAlignment="1">
      <alignment vertical="center"/>
    </xf>
    <xf numFmtId="0" fontId="12" fillId="7" borderId="112" xfId="0" applyFont="1" applyFill="1" applyBorder="1" applyAlignment="1">
      <alignment horizontal="right" vertical="center"/>
    </xf>
    <xf numFmtId="0" fontId="12" fillId="7" borderId="113" xfId="0" applyFont="1" applyFill="1" applyBorder="1" applyAlignment="1">
      <alignment vertical="center"/>
    </xf>
    <xf numFmtId="0" fontId="11" fillId="0" borderId="117" xfId="0" applyFont="1" applyBorder="1" applyAlignment="1">
      <alignment vertical="center"/>
    </xf>
    <xf numFmtId="0" fontId="12" fillId="0" borderId="118" xfId="0" applyFont="1" applyBorder="1" applyAlignment="1">
      <alignment horizontal="right" vertical="center"/>
    </xf>
    <xf numFmtId="0" fontId="12" fillId="7" borderId="119" xfId="0" applyFont="1" applyFill="1" applyBorder="1" applyAlignment="1">
      <alignment vertical="center"/>
    </xf>
    <xf numFmtId="0" fontId="11" fillId="0" borderId="120" xfId="0" applyFont="1" applyBorder="1" applyAlignment="1">
      <alignment vertical="center"/>
    </xf>
    <xf numFmtId="0" fontId="11" fillId="0" borderId="30" xfId="0" applyFont="1" applyBorder="1" applyAlignment="1">
      <alignment horizontal="right" vertical="center"/>
    </xf>
    <xf numFmtId="0" fontId="12" fillId="7" borderId="97" xfId="0" applyFont="1" applyFill="1" applyBorder="1" applyAlignment="1">
      <alignment vertical="center"/>
    </xf>
    <xf numFmtId="0" fontId="11" fillId="0" borderId="118" xfId="0" applyFont="1" applyBorder="1" applyAlignment="1">
      <alignment horizontal="right" vertical="center"/>
    </xf>
    <xf numFmtId="0" fontId="11" fillId="7" borderId="58" xfId="0" applyFont="1" applyFill="1" applyBorder="1" applyAlignment="1">
      <alignment horizontal="right" vertical="center"/>
    </xf>
    <xf numFmtId="0" fontId="11" fillId="0" borderId="86" xfId="0" applyFont="1" applyBorder="1" applyAlignment="1">
      <alignment horizontal="right" vertical="center"/>
    </xf>
    <xf numFmtId="0" fontId="11" fillId="7" borderId="62" xfId="0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5" fillId="5" borderId="127" xfId="0" applyFont="1" applyFill="1" applyBorder="1" applyAlignment="1">
      <alignment vertical="center"/>
    </xf>
    <xf numFmtId="0" fontId="9" fillId="5" borderId="8" xfId="0" applyFont="1" applyFill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9" fillId="0" borderId="104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2" fillId="0" borderId="128" xfId="0" applyFont="1" applyBorder="1" applyAlignment="1">
      <alignment vertical="center"/>
    </xf>
    <xf numFmtId="0" fontId="12" fillId="0" borderId="129" xfId="0" applyFont="1" applyBorder="1" applyAlignment="1">
      <alignment horizontal="right" vertical="center"/>
    </xf>
    <xf numFmtId="0" fontId="12" fillId="0" borderId="130" xfId="0" applyFont="1" applyBorder="1" applyAlignment="1">
      <alignment horizontal="right" vertical="center"/>
    </xf>
    <xf numFmtId="0" fontId="12" fillId="5" borderId="131" xfId="0" applyFont="1" applyFill="1" applyBorder="1" applyAlignment="1">
      <alignment horizontal="right" vertical="center"/>
    </xf>
    <xf numFmtId="0" fontId="12" fillId="0" borderId="132" xfId="0" applyFont="1" applyBorder="1" applyAlignment="1">
      <alignment vertical="center"/>
    </xf>
    <xf numFmtId="0" fontId="12" fillId="0" borderId="133" xfId="0" applyFont="1" applyBorder="1" applyAlignment="1">
      <alignment horizontal="right" vertical="center"/>
    </xf>
    <xf numFmtId="0" fontId="12" fillId="0" borderId="134" xfId="0" applyFont="1" applyBorder="1" applyAlignment="1">
      <alignment horizontal="right" vertical="center"/>
    </xf>
    <xf numFmtId="0" fontId="12" fillId="5" borderId="135" xfId="0" applyFont="1" applyFill="1" applyBorder="1" applyAlignment="1">
      <alignment horizontal="right" vertical="center"/>
    </xf>
    <xf numFmtId="0" fontId="11" fillId="0" borderId="132" xfId="0" applyFont="1" applyBorder="1" applyAlignment="1">
      <alignment vertical="center"/>
    </xf>
    <xf numFmtId="0" fontId="11" fillId="0" borderId="136" xfId="0" applyFont="1" applyBorder="1" applyAlignment="1">
      <alignment vertical="center"/>
    </xf>
    <xf numFmtId="0" fontId="12" fillId="0" borderId="137" xfId="0" applyFont="1" applyBorder="1" applyAlignment="1">
      <alignment horizontal="right" vertical="center"/>
    </xf>
    <xf numFmtId="0" fontId="12" fillId="0" borderId="138" xfId="0" applyFont="1" applyBorder="1" applyAlignment="1">
      <alignment horizontal="right" vertical="center"/>
    </xf>
    <xf numFmtId="0" fontId="12" fillId="5" borderId="139" xfId="0" applyFont="1" applyFill="1" applyBorder="1" applyAlignment="1">
      <alignment horizontal="right" vertical="center"/>
    </xf>
    <xf numFmtId="0" fontId="13" fillId="5" borderId="89" xfId="0" applyFont="1" applyFill="1" applyBorder="1" applyAlignment="1">
      <alignment vertical="center"/>
    </xf>
    <xf numFmtId="0" fontId="13" fillId="5" borderId="8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43" xfId="0" applyFont="1" applyBorder="1" applyAlignment="1">
      <alignment horizontal="right" vertical="center"/>
    </xf>
    <xf numFmtId="0" fontId="11" fillId="0" borderId="44" xfId="0" applyFont="1" applyBorder="1" applyAlignment="1">
      <alignment vertical="center"/>
    </xf>
    <xf numFmtId="0" fontId="11" fillId="5" borderId="43" xfId="0" applyFont="1" applyFill="1" applyBorder="1" applyAlignment="1">
      <alignment horizontal="right" vertical="center"/>
    </xf>
    <xf numFmtId="0" fontId="8" fillId="5" borderId="82" xfId="0" applyFont="1" applyFill="1" applyBorder="1" applyAlignment="1">
      <alignment vertical="center"/>
    </xf>
    <xf numFmtId="0" fontId="20" fillId="0" borderId="86" xfId="0" applyFont="1" applyBorder="1" applyAlignment="1">
      <alignment horizontal="right" vertical="center"/>
    </xf>
    <xf numFmtId="0" fontId="11" fillId="0" borderId="49" xfId="0" applyFont="1" applyBorder="1" applyAlignment="1">
      <alignment vertical="center"/>
    </xf>
    <xf numFmtId="0" fontId="11" fillId="5" borderId="62" xfId="0" applyFont="1" applyFill="1" applyBorder="1" applyAlignment="1">
      <alignment horizontal="right" vertical="center"/>
    </xf>
    <xf numFmtId="0" fontId="8" fillId="5" borderId="87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0" fontId="15" fillId="7" borderId="140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15" fillId="0" borderId="38" xfId="0" applyFont="1" applyBorder="1" applyAlignment="1">
      <alignment horizontal="right" vertical="center"/>
    </xf>
    <xf numFmtId="0" fontId="15" fillId="0" borderId="142" xfId="0" applyFont="1" applyBorder="1" applyAlignment="1">
      <alignment horizontal="right" vertical="center"/>
    </xf>
    <xf numFmtId="0" fontId="15" fillId="7" borderId="40" xfId="0" applyFont="1" applyFill="1" applyBorder="1" applyAlignment="1">
      <alignment horizontal="right" vertical="center"/>
    </xf>
    <xf numFmtId="0" fontId="21" fillId="7" borderId="27" xfId="0" applyFont="1" applyFill="1" applyBorder="1" applyAlignment="1">
      <alignment vertical="center"/>
    </xf>
    <xf numFmtId="1" fontId="15" fillId="0" borderId="43" xfId="0" applyNumberFormat="1" applyFont="1" applyBorder="1" applyAlignment="1">
      <alignment horizontal="right" vertical="center"/>
    </xf>
    <xf numFmtId="0" fontId="15" fillId="0" borderId="143" xfId="0" applyFont="1" applyBorder="1" applyAlignment="1">
      <alignment horizontal="right" vertical="center"/>
    </xf>
    <xf numFmtId="0" fontId="15" fillId="7" borderId="45" xfId="0" applyFont="1" applyFill="1" applyBorder="1" applyAlignment="1">
      <alignment horizontal="right" vertical="center"/>
    </xf>
    <xf numFmtId="0" fontId="21" fillId="7" borderId="8" xfId="0" applyFont="1" applyFill="1" applyBorder="1" applyAlignment="1">
      <alignment vertical="center"/>
    </xf>
    <xf numFmtId="0" fontId="15" fillId="0" borderId="43" xfId="0" applyFont="1" applyBorder="1" applyAlignment="1">
      <alignment horizontal="right" vertical="center"/>
    </xf>
    <xf numFmtId="0" fontId="15" fillId="0" borderId="86" xfId="0" applyFont="1" applyBorder="1" applyAlignment="1">
      <alignment horizontal="right" vertical="center"/>
    </xf>
    <xf numFmtId="0" fontId="15" fillId="0" borderId="144" xfId="0" applyFont="1" applyBorder="1" applyAlignment="1">
      <alignment horizontal="right" vertical="center"/>
    </xf>
    <xf numFmtId="0" fontId="15" fillId="7" borderId="50" xfId="0" applyFont="1" applyFill="1" applyBorder="1" applyAlignment="1">
      <alignment horizontal="right" vertical="center"/>
    </xf>
    <xf numFmtId="0" fontId="21" fillId="7" borderId="54" xfId="0" applyFont="1" applyFill="1" applyBorder="1" applyAlignment="1">
      <alignment vertical="center"/>
    </xf>
    <xf numFmtId="0" fontId="9" fillId="8" borderId="146" xfId="0" applyFont="1" applyFill="1" applyBorder="1" applyAlignment="1">
      <alignment vertical="center"/>
    </xf>
    <xf numFmtId="0" fontId="23" fillId="8" borderId="147" xfId="0" applyFont="1" applyFill="1" applyBorder="1" applyAlignment="1">
      <alignment vertical="center"/>
    </xf>
    <xf numFmtId="0" fontId="9" fillId="8" borderId="13" xfId="0" applyFont="1" applyFill="1" applyBorder="1" applyAlignment="1">
      <alignment vertical="center"/>
    </xf>
    <xf numFmtId="0" fontId="8" fillId="0" borderId="148" xfId="0" applyFont="1" applyBorder="1" applyAlignment="1">
      <alignment vertical="center"/>
    </xf>
    <xf numFmtId="0" fontId="11" fillId="0" borderId="149" xfId="0" applyFont="1" applyBorder="1" applyAlignment="1">
      <alignment vertical="center"/>
    </xf>
    <xf numFmtId="0" fontId="11" fillId="0" borderId="150" xfId="0" applyFont="1" applyBorder="1" applyAlignment="1">
      <alignment vertical="center"/>
    </xf>
    <xf numFmtId="0" fontId="24" fillId="0" borderId="114" xfId="0" applyFont="1" applyBorder="1" applyAlignment="1">
      <alignment vertical="center"/>
    </xf>
    <xf numFmtId="0" fontId="24" fillId="0" borderId="151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0" fillId="0" borderId="0" xfId="0"/>
    <xf numFmtId="0" fontId="12" fillId="0" borderId="124" xfId="0" applyFont="1" applyBorder="1" applyAlignment="1">
      <alignment horizontal="center" vertical="center"/>
    </xf>
    <xf numFmtId="0" fontId="3" fillId="0" borderId="125" xfId="0" applyFont="1" applyBorder="1"/>
    <xf numFmtId="0" fontId="3" fillId="0" borderId="126" xfId="0" applyFont="1" applyBorder="1"/>
    <xf numFmtId="0" fontId="8" fillId="0" borderId="4" xfId="0" applyFont="1" applyBorder="1" applyAlignment="1">
      <alignment horizontal="center" vertical="center"/>
    </xf>
    <xf numFmtId="0" fontId="3" fillId="0" borderId="141" xfId="0" applyFont="1" applyBorder="1"/>
    <xf numFmtId="0" fontId="3" fillId="0" borderId="5" xfId="0" applyFont="1" applyBorder="1"/>
    <xf numFmtId="0" fontId="10" fillId="2" borderId="9" xfId="0" applyFont="1" applyFill="1" applyBorder="1" applyAlignment="1">
      <alignment horizontal="left" vertical="center"/>
    </xf>
    <xf numFmtId="0" fontId="3" fillId="0" borderId="10" xfId="0" applyFont="1" applyBorder="1"/>
    <xf numFmtId="0" fontId="3" fillId="0" borderId="23" xfId="0" applyFont="1" applyBorder="1"/>
    <xf numFmtId="0" fontId="3" fillId="0" borderId="11" xfId="0" applyFont="1" applyBorder="1"/>
    <xf numFmtId="0" fontId="15" fillId="7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left" vertical="center"/>
    </xf>
    <xf numFmtId="0" fontId="11" fillId="0" borderId="124" xfId="0" applyFont="1" applyBorder="1" applyAlignment="1">
      <alignment horizontal="center" vertical="center"/>
    </xf>
    <xf numFmtId="0" fontId="8" fillId="5" borderId="114" xfId="0" applyFont="1" applyFill="1" applyBorder="1" applyAlignment="1">
      <alignment horizontal="left" vertical="center"/>
    </xf>
    <xf numFmtId="0" fontId="3" fillId="0" borderId="115" xfId="0" applyFont="1" applyBorder="1"/>
    <xf numFmtId="0" fontId="3" fillId="0" borderId="116" xfId="0" applyFont="1" applyBorder="1"/>
    <xf numFmtId="0" fontId="3" fillId="0" borderId="121" xfId="0" applyFont="1" applyBorder="1"/>
    <xf numFmtId="0" fontId="3" fillId="0" borderId="122" xfId="0" applyFont="1" applyBorder="1"/>
    <xf numFmtId="0" fontId="3" fillId="0" borderId="123" xfId="0" applyFont="1" applyBorder="1"/>
    <xf numFmtId="0" fontId="3" fillId="0" borderId="105" xfId="0" applyFont="1" applyBorder="1"/>
    <xf numFmtId="0" fontId="8" fillId="5" borderId="78" xfId="0" applyFont="1" applyFill="1" applyBorder="1" applyAlignment="1">
      <alignment horizontal="left" vertical="center"/>
    </xf>
    <xf numFmtId="0" fontId="3" fillId="0" borderId="79" xfId="0" applyFont="1" applyBorder="1"/>
    <xf numFmtId="0" fontId="3" fillId="0" borderId="80" xfId="0" applyFont="1" applyBorder="1"/>
    <xf numFmtId="0" fontId="11" fillId="0" borderId="83" xfId="0" applyFont="1" applyBorder="1" applyAlignment="1">
      <alignment horizontal="left" vertical="center"/>
    </xf>
    <xf numFmtId="0" fontId="3" fillId="0" borderId="84" xfId="0" applyFont="1" applyBorder="1"/>
    <xf numFmtId="0" fontId="3" fillId="0" borderId="85" xfId="0" applyFont="1" applyBorder="1"/>
    <xf numFmtId="0" fontId="11" fillId="0" borderId="72" xfId="0" applyFont="1" applyBorder="1" applyAlignment="1">
      <alignment horizontal="center" vertical="center"/>
    </xf>
    <xf numFmtId="0" fontId="3" fillId="0" borderId="73" xfId="0" applyFont="1" applyBorder="1"/>
    <xf numFmtId="0" fontId="3" fillId="0" borderId="74" xfId="0" applyFont="1" applyBorder="1"/>
    <xf numFmtId="0" fontId="8" fillId="0" borderId="14" xfId="0" applyFont="1" applyBorder="1" applyAlignment="1">
      <alignment horizontal="center" vertical="center"/>
    </xf>
    <xf numFmtId="0" fontId="3" fillId="0" borderId="77" xfId="0" applyFont="1" applyBorder="1"/>
    <xf numFmtId="0" fontId="25" fillId="0" borderId="158" xfId="0" applyFont="1" applyBorder="1" applyAlignment="1">
      <alignment horizontal="left" vertical="center"/>
    </xf>
    <xf numFmtId="0" fontId="3" fillId="0" borderId="15" xfId="0" applyFont="1" applyBorder="1"/>
    <xf numFmtId="0" fontId="3" fillId="0" borderId="159" xfId="0" applyFont="1" applyBorder="1"/>
    <xf numFmtId="0" fontId="15" fillId="0" borderId="9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2" fillId="2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52" xfId="0" applyFont="1" applyBorder="1" applyAlignment="1">
      <alignment horizontal="center" vertical="center"/>
    </xf>
    <xf numFmtId="0" fontId="3" fillId="0" borderId="153" xfId="0" applyFont="1" applyBorder="1"/>
    <xf numFmtId="0" fontId="3" fillId="0" borderId="154" xfId="0" applyFont="1" applyBorder="1"/>
    <xf numFmtId="0" fontId="15" fillId="7" borderId="4" xfId="0" applyFont="1" applyFill="1" applyBorder="1" applyAlignment="1">
      <alignment horizontal="center" vertical="center"/>
    </xf>
    <xf numFmtId="0" fontId="24" fillId="0" borderId="155" xfId="0" applyFont="1" applyBorder="1" applyAlignment="1">
      <alignment horizontal="left" vertical="center"/>
    </xf>
    <xf numFmtId="0" fontId="3" fillId="0" borderId="156" xfId="0" applyFont="1" applyBorder="1"/>
    <xf numFmtId="0" fontId="3" fillId="0" borderId="157" xfId="0" applyFont="1" applyBorder="1"/>
    <xf numFmtId="0" fontId="22" fillId="0" borderId="124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8" fillId="8" borderId="78" xfId="0" applyFont="1" applyFill="1" applyBorder="1" applyAlignment="1">
      <alignment horizontal="left" vertical="center"/>
    </xf>
    <xf numFmtId="0" fontId="3" fillId="0" borderId="145" xfId="0" applyFont="1" applyBorder="1"/>
    <xf numFmtId="0" fontId="9" fillId="9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838325" cy="342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2"/>
  <sheetViews>
    <sheetView showGridLines="0" tabSelected="1" workbookViewId="0">
      <selection activeCell="B104" sqref="B104"/>
    </sheetView>
  </sheetViews>
  <sheetFormatPr baseColWidth="10" defaultColWidth="14.453125" defaultRowHeight="15" customHeight="1"/>
  <cols>
    <col min="1" max="1" width="90.7265625" customWidth="1"/>
    <col min="2" max="4" width="12.08984375" customWidth="1"/>
    <col min="5" max="5" width="10.26953125" customWidth="1"/>
    <col min="6" max="6" width="11.7265625" customWidth="1"/>
    <col min="7" max="16" width="11.453125" customWidth="1"/>
  </cols>
  <sheetData>
    <row r="1" spans="1:16" ht="3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2.75" customHeight="1">
      <c r="A2" s="236" t="s">
        <v>0</v>
      </c>
      <c r="B2" s="237"/>
      <c r="C2" s="237"/>
      <c r="D2" s="238"/>
      <c r="E2" s="239" t="s">
        <v>1</v>
      </c>
      <c r="F2" s="20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2.75" customHeight="1">
      <c r="A3" s="236" t="s">
        <v>2</v>
      </c>
      <c r="B3" s="237"/>
      <c r="C3" s="237"/>
      <c r="D3" s="238"/>
      <c r="E3" s="240" t="s">
        <v>3</v>
      </c>
      <c r="F3" s="24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.75" customHeight="1">
      <c r="A4" s="2" t="s">
        <v>4</v>
      </c>
      <c r="B4" s="242"/>
      <c r="C4" s="208"/>
      <c r="D4" s="210"/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21.75" customHeight="1">
      <c r="A5" s="6" t="s">
        <v>120</v>
      </c>
      <c r="B5" s="2" t="s">
        <v>5</v>
      </c>
      <c r="C5" s="242"/>
      <c r="D5" s="210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21.75" customHeight="1">
      <c r="A6" s="2" t="s">
        <v>6</v>
      </c>
      <c r="B6" s="243"/>
      <c r="C6" s="208"/>
      <c r="D6" s="210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1.75" customHeight="1">
      <c r="A7" s="7" t="s">
        <v>121</v>
      </c>
      <c r="B7" s="8" t="s">
        <v>7</v>
      </c>
      <c r="C7" s="244"/>
      <c r="D7" s="210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21.75" customHeight="1">
      <c r="A8" s="7" t="s">
        <v>122</v>
      </c>
      <c r="B8" s="9" t="s">
        <v>8</v>
      </c>
      <c r="C8" s="244"/>
      <c r="D8" s="210"/>
      <c r="E8" s="10"/>
      <c r="F8" s="11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29.25" customHeight="1">
      <c r="A9" s="12" t="s">
        <v>9</v>
      </c>
      <c r="B9" s="13" t="s">
        <v>10</v>
      </c>
      <c r="C9" s="14" t="s">
        <v>11</v>
      </c>
      <c r="D9" s="15" t="s">
        <v>12</v>
      </c>
      <c r="E9" s="16" t="s">
        <v>13</v>
      </c>
      <c r="F9" s="17" t="s">
        <v>14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4.25" customHeight="1">
      <c r="A10" s="207" t="s">
        <v>15</v>
      </c>
      <c r="B10" s="208"/>
      <c r="C10" s="208"/>
      <c r="D10" s="209"/>
      <c r="E10" s="245"/>
      <c r="F10" s="210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.75" customHeight="1">
      <c r="A11" s="18" t="s">
        <v>16</v>
      </c>
      <c r="B11" s="19"/>
      <c r="C11" s="20">
        <v>1</v>
      </c>
      <c r="D11" s="21">
        <f t="shared" ref="D11:D18" si="0">B11*C11</f>
        <v>0</v>
      </c>
      <c r="E11" s="22"/>
      <c r="F11" s="23">
        <f t="shared" ref="F11:F18" si="1">C11*E11</f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.75" customHeight="1">
      <c r="A12" s="24" t="s">
        <v>17</v>
      </c>
      <c r="B12" s="25"/>
      <c r="C12" s="26">
        <v>2</v>
      </c>
      <c r="D12" s="21">
        <f t="shared" si="0"/>
        <v>0</v>
      </c>
      <c r="E12" s="27"/>
      <c r="F12" s="23">
        <f t="shared" si="1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.75" customHeight="1">
      <c r="A13" s="24" t="s">
        <v>18</v>
      </c>
      <c r="B13" s="25"/>
      <c r="C13" s="26">
        <v>4</v>
      </c>
      <c r="D13" s="21">
        <f t="shared" si="0"/>
        <v>0</v>
      </c>
      <c r="E13" s="27"/>
      <c r="F13" s="23">
        <f t="shared" si="1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5.75" customHeight="1">
      <c r="A14" s="24" t="s">
        <v>19</v>
      </c>
      <c r="B14" s="25"/>
      <c r="C14" s="26">
        <v>6</v>
      </c>
      <c r="D14" s="21">
        <f t="shared" si="0"/>
        <v>0</v>
      </c>
      <c r="E14" s="27"/>
      <c r="F14" s="23">
        <f t="shared" si="1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5.75" customHeight="1">
      <c r="A15" s="24" t="s">
        <v>20</v>
      </c>
      <c r="B15" s="25"/>
      <c r="C15" s="26">
        <v>3</v>
      </c>
      <c r="D15" s="21">
        <f t="shared" si="0"/>
        <v>0</v>
      </c>
      <c r="E15" s="27"/>
      <c r="F15" s="23">
        <f t="shared" si="1"/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5.75" customHeight="1">
      <c r="A16" s="24" t="s">
        <v>21</v>
      </c>
      <c r="B16" s="25"/>
      <c r="C16" s="26">
        <v>1</v>
      </c>
      <c r="D16" s="21">
        <f t="shared" si="0"/>
        <v>0</v>
      </c>
      <c r="E16" s="27"/>
      <c r="F16" s="23">
        <f t="shared" si="1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5.75" customHeight="1">
      <c r="A17" s="28" t="s">
        <v>22</v>
      </c>
      <c r="B17" s="25"/>
      <c r="C17" s="26">
        <v>1</v>
      </c>
      <c r="D17" s="21">
        <f t="shared" si="0"/>
        <v>0</v>
      </c>
      <c r="E17" s="27"/>
      <c r="F17" s="23">
        <f t="shared" si="1"/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5.75" customHeight="1">
      <c r="A18" s="29" t="s">
        <v>23</v>
      </c>
      <c r="B18" s="30"/>
      <c r="C18" s="31">
        <v>1</v>
      </c>
      <c r="D18" s="21">
        <f t="shared" si="0"/>
        <v>0</v>
      </c>
      <c r="E18" s="32"/>
      <c r="F18" s="23">
        <f t="shared" si="1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5.75" customHeight="1">
      <c r="A19" s="212" t="s">
        <v>24</v>
      </c>
      <c r="B19" s="208"/>
      <c r="C19" s="210"/>
      <c r="D19" s="21">
        <f>IF((D20+D21+D22)&gt;20,20,(D20+D21+D22))</f>
        <v>0</v>
      </c>
      <c r="E19" s="33"/>
      <c r="F19" s="33">
        <f>IF((F20+F21+F22)&gt;20,20,(F20+F21+F22))</f>
        <v>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15.75" customHeight="1">
      <c r="A20" s="35" t="s">
        <v>25</v>
      </c>
      <c r="B20" s="36"/>
      <c r="C20" s="36">
        <v>1</v>
      </c>
      <c r="D20" s="37">
        <f t="shared" ref="D20:D24" si="2">B20*C20</f>
        <v>0</v>
      </c>
      <c r="E20" s="38"/>
      <c r="F20" s="39">
        <f t="shared" ref="F20:F24" si="3">C20*E20</f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.75" customHeight="1">
      <c r="A21" s="40" t="s">
        <v>26</v>
      </c>
      <c r="B21" s="41"/>
      <c r="C21" s="41">
        <v>0.7</v>
      </c>
      <c r="D21" s="42">
        <f t="shared" si="2"/>
        <v>0</v>
      </c>
      <c r="E21" s="43"/>
      <c r="F21" s="44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.75" customHeight="1">
      <c r="A22" s="45" t="s">
        <v>27</v>
      </c>
      <c r="B22" s="46"/>
      <c r="C22" s="46">
        <v>0.5</v>
      </c>
      <c r="D22" s="47">
        <f t="shared" si="2"/>
        <v>0</v>
      </c>
      <c r="E22" s="48"/>
      <c r="F22" s="49">
        <f t="shared" si="3"/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.75" customHeight="1">
      <c r="A23" s="50" t="s">
        <v>28</v>
      </c>
      <c r="B23" s="51"/>
      <c r="C23" s="52">
        <v>0.5</v>
      </c>
      <c r="D23" s="53">
        <f t="shared" si="2"/>
        <v>0</v>
      </c>
      <c r="E23" s="54"/>
      <c r="F23" s="55">
        <f t="shared" si="3"/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5.75" customHeight="1">
      <c r="A24" s="56" t="s">
        <v>29</v>
      </c>
      <c r="B24" s="57"/>
      <c r="C24" s="58">
        <v>0.25</v>
      </c>
      <c r="D24" s="21">
        <f t="shared" si="2"/>
        <v>0</v>
      </c>
      <c r="E24" s="59"/>
      <c r="F24" s="60">
        <f t="shared" si="3"/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.75" customHeight="1">
      <c r="A25" s="212" t="s">
        <v>30</v>
      </c>
      <c r="B25" s="208"/>
      <c r="C25" s="210"/>
      <c r="D25" s="21">
        <f>D26+D27</f>
        <v>0</v>
      </c>
      <c r="E25" s="61"/>
      <c r="F25" s="33">
        <f>F26+F27</f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5.75" customHeight="1">
      <c r="A26" s="62" t="s">
        <v>31</v>
      </c>
      <c r="B26" s="63"/>
      <c r="C26" s="64">
        <v>0.2</v>
      </c>
      <c r="D26" s="65">
        <f t="shared" ref="D26:D27" si="4">B26*C26</f>
        <v>0</v>
      </c>
      <c r="E26" s="38"/>
      <c r="F26" s="66">
        <f t="shared" ref="F26:F27" si="5">C26*E26</f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.75" customHeight="1">
      <c r="A27" s="67" t="s">
        <v>32</v>
      </c>
      <c r="B27" s="68"/>
      <c r="C27" s="68">
        <v>0.1</v>
      </c>
      <c r="D27" s="69">
        <f t="shared" si="4"/>
        <v>0</v>
      </c>
      <c r="E27" s="48"/>
      <c r="F27" s="49">
        <f t="shared" si="5"/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.75" customHeight="1">
      <c r="A28" s="212" t="s">
        <v>33</v>
      </c>
      <c r="B28" s="208"/>
      <c r="C28" s="210"/>
      <c r="D28" s="53">
        <f>D29+D30</f>
        <v>0</v>
      </c>
      <c r="E28" s="61"/>
      <c r="F28" s="33">
        <f>F29+F30</f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.75" customHeight="1">
      <c r="A29" s="62" t="s">
        <v>34</v>
      </c>
      <c r="B29" s="36"/>
      <c r="C29" s="63">
        <v>0.3</v>
      </c>
      <c r="D29" s="70">
        <f t="shared" ref="D29:D30" si="6">B29*C29</f>
        <v>0</v>
      </c>
      <c r="E29" s="38"/>
      <c r="F29" s="39">
        <f t="shared" ref="F29:F30" si="7">C29*E29</f>
        <v>0</v>
      </c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.75" customHeight="1">
      <c r="A30" s="67" t="s">
        <v>35</v>
      </c>
      <c r="B30" s="68"/>
      <c r="C30" s="68">
        <v>0.5</v>
      </c>
      <c r="D30" s="69">
        <f t="shared" si="6"/>
        <v>0</v>
      </c>
      <c r="E30" s="48"/>
      <c r="F30" s="71">
        <f t="shared" si="7"/>
        <v>0</v>
      </c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.75" customHeight="1">
      <c r="A31" s="212" t="s">
        <v>36</v>
      </c>
      <c r="B31" s="208"/>
      <c r="C31" s="210"/>
      <c r="D31" s="53">
        <f>D32</f>
        <v>0</v>
      </c>
      <c r="E31" s="61"/>
      <c r="F31" s="33">
        <f>F32</f>
        <v>0</v>
      </c>
      <c r="G31" s="72"/>
      <c r="H31" s="72"/>
      <c r="I31" s="72"/>
      <c r="J31" s="72"/>
      <c r="K31" s="72"/>
      <c r="L31" s="72"/>
      <c r="M31" s="72"/>
      <c r="N31" s="72"/>
      <c r="O31" s="72"/>
      <c r="P31" s="72"/>
    </row>
    <row r="32" spans="1:16" ht="15.75" customHeight="1">
      <c r="A32" s="73" t="s">
        <v>37</v>
      </c>
      <c r="B32" s="74"/>
      <c r="C32" s="75">
        <v>0.1</v>
      </c>
      <c r="D32" s="76">
        <f>IF((B32*C32)&gt;5,5,(B32*C32))</f>
        <v>0</v>
      </c>
      <c r="E32" s="77"/>
      <c r="F32" s="78">
        <f>IF((C32*E32)&gt;5,5,(C32*E32))</f>
        <v>0</v>
      </c>
      <c r="G32" s="72"/>
      <c r="H32" s="72"/>
      <c r="I32" s="72"/>
      <c r="J32" s="72"/>
      <c r="K32" s="72"/>
      <c r="L32" s="72"/>
      <c r="M32" s="72"/>
      <c r="N32" s="72"/>
      <c r="O32" s="72"/>
      <c r="P32" s="72"/>
    </row>
    <row r="33" spans="1:16" ht="15.75" customHeight="1">
      <c r="A33" s="227"/>
      <c r="B33" s="228"/>
      <c r="C33" s="228"/>
      <c r="D33" s="228"/>
      <c r="E33" s="228"/>
      <c r="F33" s="229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 customHeight="1">
      <c r="A34" s="79" t="s">
        <v>38</v>
      </c>
      <c r="B34" s="79"/>
      <c r="C34" s="79"/>
      <c r="D34" s="80">
        <f>D11+D12+D13+D14+D15+D16+D17+D18+D19+D23+D24+D25+D28+D31</f>
        <v>0</v>
      </c>
      <c r="E34" s="81"/>
      <c r="F34" s="82">
        <f>F11+F12+F13+F14+F15+F16+F17+F18+F19+F23+F24+F25+F28+F31</f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.75" customHeight="1">
      <c r="A35" s="230"/>
      <c r="B35" s="200"/>
      <c r="C35" s="200"/>
      <c r="D35" s="200"/>
      <c r="E35" s="200"/>
      <c r="F35" s="23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.75" customHeight="1">
      <c r="A36" s="207" t="s">
        <v>39</v>
      </c>
      <c r="B36" s="208"/>
      <c r="C36" s="208"/>
      <c r="D36" s="209"/>
      <c r="E36" s="207"/>
      <c r="F36" s="210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.75" customHeight="1">
      <c r="A37" s="221" t="s">
        <v>40</v>
      </c>
      <c r="B37" s="222"/>
      <c r="C37" s="223"/>
      <c r="D37" s="21">
        <f>D38+D39+D41+D42</f>
        <v>0</v>
      </c>
      <c r="E37" s="83"/>
      <c r="F37" s="84">
        <f>F38+F39+F41+F42</f>
        <v>0</v>
      </c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.75" customHeight="1">
      <c r="A38" s="85" t="s">
        <v>41</v>
      </c>
      <c r="B38" s="36"/>
      <c r="C38" s="36">
        <v>0.1</v>
      </c>
      <c r="D38" s="37">
        <f>IF((B38*C38)&gt;5,5,(B38*C38))</f>
        <v>0</v>
      </c>
      <c r="E38" s="86"/>
      <c r="F38" s="87">
        <f>IF((C38*E38)&gt;5,5,(C38*E38))</f>
        <v>0</v>
      </c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.75" customHeight="1">
      <c r="A39" s="88" t="s">
        <v>42</v>
      </c>
      <c r="B39" s="41"/>
      <c r="C39" s="41">
        <v>0.2</v>
      </c>
      <c r="D39" s="42">
        <f>IF((B39*C39)&gt;10,10,(B39*C39))</f>
        <v>0</v>
      </c>
      <c r="E39" s="89"/>
      <c r="F39" s="90">
        <f>IF((C39*E39)&gt;10,10,C39*E39)</f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.75" customHeight="1">
      <c r="A40" s="224" t="s">
        <v>43</v>
      </c>
      <c r="B40" s="225"/>
      <c r="C40" s="225"/>
      <c r="D40" s="225"/>
      <c r="E40" s="225"/>
      <c r="F40" s="226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.75" customHeight="1">
      <c r="A41" s="88" t="s">
        <v>44</v>
      </c>
      <c r="B41" s="41"/>
      <c r="C41" s="41">
        <v>0.5</v>
      </c>
      <c r="D41" s="42">
        <f t="shared" ref="D41:D42" si="8">B41*C41</f>
        <v>0</v>
      </c>
      <c r="E41" s="91"/>
      <c r="F41" s="92">
        <f t="shared" ref="F41:F42" si="9">C41*E41</f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.75" customHeight="1">
      <c r="A42" s="93" t="s">
        <v>45</v>
      </c>
      <c r="B42" s="94"/>
      <c r="C42" s="94">
        <v>1</v>
      </c>
      <c r="D42" s="47">
        <f t="shared" si="8"/>
        <v>0</v>
      </c>
      <c r="E42" s="95"/>
      <c r="F42" s="96">
        <f t="shared" si="9"/>
        <v>0</v>
      </c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.75" customHeight="1">
      <c r="A43" s="212" t="s">
        <v>46</v>
      </c>
      <c r="B43" s="208"/>
      <c r="C43" s="210"/>
      <c r="D43" s="53">
        <f>D44+D45</f>
        <v>0</v>
      </c>
      <c r="E43" s="97"/>
      <c r="F43" s="98">
        <f>F44+F45</f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.75" customHeight="1">
      <c r="A44" s="85" t="s">
        <v>47</v>
      </c>
      <c r="B44" s="36"/>
      <c r="C44" s="36">
        <v>0.5</v>
      </c>
      <c r="D44" s="99">
        <f t="shared" ref="D44:D45" si="10">B44*C44</f>
        <v>0</v>
      </c>
      <c r="E44" s="100"/>
      <c r="F44" s="101">
        <f t="shared" ref="F44:F45" si="11">C44*E44</f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.75" customHeight="1">
      <c r="A45" s="93" t="s">
        <v>48</v>
      </c>
      <c r="B45" s="94"/>
      <c r="C45" s="94">
        <v>1</v>
      </c>
      <c r="D45" s="47">
        <f t="shared" si="10"/>
        <v>0</v>
      </c>
      <c r="E45" s="95"/>
      <c r="F45" s="96">
        <f t="shared" si="11"/>
        <v>0</v>
      </c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.75" customHeight="1">
      <c r="A46" s="212" t="s">
        <v>49</v>
      </c>
      <c r="B46" s="208"/>
      <c r="C46" s="210"/>
      <c r="D46" s="53">
        <f>D47+D48+D49+D50+D51+D52+D53</f>
        <v>0</v>
      </c>
      <c r="E46" s="97"/>
      <c r="F46" s="98">
        <f>F47+F48+F49+F50+F51+F52+F53</f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.75" customHeight="1">
      <c r="A47" s="85" t="s">
        <v>50</v>
      </c>
      <c r="B47" s="36"/>
      <c r="C47" s="36">
        <f t="shared" ref="C47:D47" si="12">B47</f>
        <v>0</v>
      </c>
      <c r="D47" s="99">
        <f t="shared" si="12"/>
        <v>0</v>
      </c>
      <c r="E47" s="102"/>
      <c r="F47" s="103">
        <f t="shared" ref="F47:F48" si="13">E47</f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.75" customHeight="1">
      <c r="A48" s="88" t="s">
        <v>51</v>
      </c>
      <c r="B48" s="41"/>
      <c r="C48" s="36">
        <f t="shared" ref="C48:D48" si="14">B48</f>
        <v>0</v>
      </c>
      <c r="D48" s="42">
        <f t="shared" si="14"/>
        <v>0</v>
      </c>
      <c r="E48" s="104"/>
      <c r="F48" s="103">
        <f t="shared" si="13"/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.75" customHeight="1">
      <c r="A49" s="88" t="s">
        <v>52</v>
      </c>
      <c r="B49" s="41"/>
      <c r="C49" s="41">
        <v>0.25</v>
      </c>
      <c r="D49" s="42">
        <f t="shared" ref="D49:D52" si="15">B49*C49</f>
        <v>0</v>
      </c>
      <c r="E49" s="104"/>
      <c r="F49" s="103">
        <f t="shared" ref="F49:F52" si="16">C49*E49</f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.75" customHeight="1">
      <c r="A50" s="88" t="s">
        <v>53</v>
      </c>
      <c r="B50" s="41"/>
      <c r="C50" s="41">
        <v>0.5</v>
      </c>
      <c r="D50" s="42">
        <f t="shared" si="15"/>
        <v>0</v>
      </c>
      <c r="E50" s="104"/>
      <c r="F50" s="103">
        <f t="shared" si="16"/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customHeight="1">
      <c r="A51" s="88" t="s">
        <v>54</v>
      </c>
      <c r="B51" s="41"/>
      <c r="C51" s="41">
        <v>0.25</v>
      </c>
      <c r="D51" s="42">
        <f t="shared" si="15"/>
        <v>0</v>
      </c>
      <c r="E51" s="104"/>
      <c r="F51" s="103">
        <f t="shared" si="16"/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.75" customHeight="1">
      <c r="A52" s="88" t="s">
        <v>55</v>
      </c>
      <c r="B52" s="41"/>
      <c r="C52" s="41">
        <v>0.125</v>
      </c>
      <c r="D52" s="42">
        <f t="shared" si="15"/>
        <v>0</v>
      </c>
      <c r="E52" s="104"/>
      <c r="F52" s="103">
        <f t="shared" si="16"/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customHeight="1">
      <c r="A53" s="105" t="s">
        <v>56</v>
      </c>
      <c r="B53" s="94"/>
      <c r="C53" s="94">
        <f t="shared" ref="C53:D53" si="17">B53</f>
        <v>0</v>
      </c>
      <c r="D53" s="47">
        <f t="shared" si="17"/>
        <v>0</v>
      </c>
      <c r="E53" s="106"/>
      <c r="F53" s="107">
        <f>E53</f>
        <v>0</v>
      </c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.75" customHeight="1">
      <c r="A54" s="212" t="s">
        <v>57</v>
      </c>
      <c r="B54" s="208"/>
      <c r="C54" s="210"/>
      <c r="D54" s="53">
        <f>D55+D56</f>
        <v>0</v>
      </c>
      <c r="E54" s="97"/>
      <c r="F54" s="98">
        <f>F55+F56</f>
        <v>0</v>
      </c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5.75" customHeight="1">
      <c r="A55" s="85" t="s">
        <v>58</v>
      </c>
      <c r="B55" s="36"/>
      <c r="C55" s="36">
        <v>1</v>
      </c>
      <c r="D55" s="99">
        <f t="shared" ref="D55:D56" si="18">B55*C55</f>
        <v>0</v>
      </c>
      <c r="E55" s="100"/>
      <c r="F55" s="101">
        <f t="shared" ref="F55:F56" si="19">C55*E55</f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5.75" customHeight="1">
      <c r="A56" s="93" t="s">
        <v>59</v>
      </c>
      <c r="B56" s="94"/>
      <c r="C56" s="94">
        <v>3</v>
      </c>
      <c r="D56" s="47">
        <f t="shared" si="18"/>
        <v>0</v>
      </c>
      <c r="E56" s="95"/>
      <c r="F56" s="96">
        <f t="shared" si="19"/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5.75" customHeight="1">
      <c r="A57" s="212" t="s">
        <v>60</v>
      </c>
      <c r="B57" s="208"/>
      <c r="C57" s="210"/>
      <c r="D57" s="53">
        <f>D58</f>
        <v>0</v>
      </c>
      <c r="E57" s="97"/>
      <c r="F57" s="98">
        <f>F58</f>
        <v>0</v>
      </c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5.75" customHeight="1">
      <c r="A58" s="108" t="s">
        <v>61</v>
      </c>
      <c r="B58" s="109"/>
      <c r="C58" s="110">
        <f t="shared" ref="C58:D58" si="20">B58</f>
        <v>0</v>
      </c>
      <c r="D58" s="111">
        <f t="shared" si="20"/>
        <v>0</v>
      </c>
      <c r="E58" s="112"/>
      <c r="F58" s="113">
        <f>E58</f>
        <v>0</v>
      </c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5.75" customHeight="1">
      <c r="A59" s="212" t="s">
        <v>62</v>
      </c>
      <c r="B59" s="208"/>
      <c r="C59" s="210"/>
      <c r="D59" s="53">
        <f>D60+D61</f>
        <v>0</v>
      </c>
      <c r="E59" s="97"/>
      <c r="F59" s="98">
        <f>F60+F61</f>
        <v>0</v>
      </c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5.75" customHeight="1">
      <c r="A60" s="85" t="s">
        <v>63</v>
      </c>
      <c r="B60" s="36"/>
      <c r="C60" s="36">
        <v>1</v>
      </c>
      <c r="D60" s="99">
        <f t="shared" ref="D60:D61" si="21">B60*C60</f>
        <v>0</v>
      </c>
      <c r="E60" s="100"/>
      <c r="F60" s="101">
        <f t="shared" ref="F60:F61" si="22">C60*E60</f>
        <v>0</v>
      </c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5.75" customHeight="1">
      <c r="A61" s="93" t="s">
        <v>64</v>
      </c>
      <c r="B61" s="94"/>
      <c r="C61" s="94">
        <v>2</v>
      </c>
      <c r="D61" s="114">
        <f t="shared" si="21"/>
        <v>0</v>
      </c>
      <c r="E61" s="95"/>
      <c r="F61" s="115">
        <f t="shared" si="22"/>
        <v>0</v>
      </c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5.75" customHeight="1">
      <c r="A62" s="212" t="s">
        <v>65</v>
      </c>
      <c r="B62" s="208"/>
      <c r="C62" s="210"/>
      <c r="D62" s="53">
        <f>D63+D64</f>
        <v>0</v>
      </c>
      <c r="E62" s="97"/>
      <c r="F62" s="98">
        <f>F63+F64</f>
        <v>0</v>
      </c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5.75" customHeight="1">
      <c r="A63" s="116" t="s">
        <v>66</v>
      </c>
      <c r="B63" s="36"/>
      <c r="C63" s="36">
        <v>4</v>
      </c>
      <c r="D63" s="99">
        <f t="shared" ref="D63:D65" si="23">B63*C63</f>
        <v>0</v>
      </c>
      <c r="E63" s="100"/>
      <c r="F63" s="101">
        <f t="shared" ref="F63:F65" si="24">C63*E63</f>
        <v>0</v>
      </c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5.75" customHeight="1">
      <c r="A64" s="117" t="s">
        <v>67</v>
      </c>
      <c r="B64" s="118"/>
      <c r="C64" s="118">
        <v>6</v>
      </c>
      <c r="D64" s="47">
        <f t="shared" si="23"/>
        <v>0</v>
      </c>
      <c r="E64" s="95"/>
      <c r="F64" s="96">
        <f t="shared" si="24"/>
        <v>0</v>
      </c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5.75" customHeight="1">
      <c r="A65" s="119" t="s">
        <v>68</v>
      </c>
      <c r="B65" s="120"/>
      <c r="C65" s="31">
        <v>2</v>
      </c>
      <c r="D65" s="53">
        <f t="shared" si="23"/>
        <v>0</v>
      </c>
      <c r="E65" s="121"/>
      <c r="F65" s="122">
        <f t="shared" si="24"/>
        <v>0</v>
      </c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5.75" customHeight="1">
      <c r="A66" s="212" t="s">
        <v>69</v>
      </c>
      <c r="B66" s="208"/>
      <c r="C66" s="208"/>
      <c r="D66" s="210"/>
      <c r="E66" s="123"/>
      <c r="F66" s="124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5.75" customHeight="1">
      <c r="A67" s="212" t="s">
        <v>70</v>
      </c>
      <c r="B67" s="208"/>
      <c r="C67" s="220"/>
      <c r="D67" s="21">
        <f>D68+D69</f>
        <v>0</v>
      </c>
      <c r="E67" s="97"/>
      <c r="F67" s="98">
        <f>F68+F69</f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5.75" customHeight="1">
      <c r="A68" s="125" t="s">
        <v>71</v>
      </c>
      <c r="B68" s="126"/>
      <c r="C68" s="126">
        <v>2</v>
      </c>
      <c r="D68" s="127">
        <f t="shared" ref="D68:D69" si="25">B68*C68</f>
        <v>0</v>
      </c>
      <c r="E68" s="128"/>
      <c r="F68" s="129">
        <f t="shared" ref="F68:F69" si="26">C68*E68</f>
        <v>0</v>
      </c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5.75" customHeight="1">
      <c r="A69" s="130" t="s">
        <v>72</v>
      </c>
      <c r="B69" s="131"/>
      <c r="C69" s="131">
        <v>0.5</v>
      </c>
      <c r="D69" s="132">
        <f t="shared" si="25"/>
        <v>0</v>
      </c>
      <c r="E69" s="133"/>
      <c r="F69" s="134">
        <f t="shared" si="26"/>
        <v>0</v>
      </c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5.75" customHeight="1">
      <c r="A70" s="214" t="s">
        <v>73</v>
      </c>
      <c r="B70" s="215"/>
      <c r="C70" s="216"/>
      <c r="D70" s="53">
        <f>D71+D72+D73</f>
        <v>0</v>
      </c>
      <c r="E70" s="97"/>
      <c r="F70" s="98">
        <f>F71+F72+F73</f>
        <v>0</v>
      </c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5.75" customHeight="1">
      <c r="A71" s="135" t="s">
        <v>31</v>
      </c>
      <c r="B71" s="136"/>
      <c r="C71" s="136">
        <v>5</v>
      </c>
      <c r="D71" s="99">
        <f t="shared" ref="D71:D73" si="27">B71*C71</f>
        <v>0</v>
      </c>
      <c r="E71" s="100"/>
      <c r="F71" s="137">
        <f t="shared" ref="F71:F73" si="28">C71*E71</f>
        <v>0</v>
      </c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5.75" customHeight="1">
      <c r="A72" s="88" t="s">
        <v>74</v>
      </c>
      <c r="B72" s="41"/>
      <c r="C72" s="41">
        <v>2</v>
      </c>
      <c r="D72" s="42">
        <f t="shared" si="27"/>
        <v>0</v>
      </c>
      <c r="E72" s="91"/>
      <c r="F72" s="92">
        <f t="shared" si="28"/>
        <v>0</v>
      </c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5.75" customHeight="1">
      <c r="A73" s="138" t="s">
        <v>75</v>
      </c>
      <c r="B73" s="118"/>
      <c r="C73" s="118">
        <v>0.2</v>
      </c>
      <c r="D73" s="47">
        <f t="shared" si="27"/>
        <v>0</v>
      </c>
      <c r="E73" s="95"/>
      <c r="F73" s="96">
        <f t="shared" si="28"/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5.75" customHeight="1">
      <c r="A74" s="214" t="s">
        <v>76</v>
      </c>
      <c r="B74" s="215"/>
      <c r="C74" s="216"/>
      <c r="D74" s="53">
        <f>D75+D76</f>
        <v>0</v>
      </c>
      <c r="E74" s="97"/>
      <c r="F74" s="98">
        <f>F75+F76</f>
        <v>0</v>
      </c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5.75" customHeight="1">
      <c r="A75" s="135" t="s">
        <v>71</v>
      </c>
      <c r="B75" s="136"/>
      <c r="C75" s="136">
        <v>2</v>
      </c>
      <c r="D75" s="99">
        <f t="shared" ref="D75:D76" si="29">B75*C75</f>
        <v>0</v>
      </c>
      <c r="E75" s="100"/>
      <c r="F75" s="101">
        <f t="shared" ref="F75:F76" si="30">C75*E75</f>
        <v>0</v>
      </c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5.75" customHeight="1">
      <c r="A76" s="138" t="s">
        <v>77</v>
      </c>
      <c r="B76" s="118"/>
      <c r="C76" s="118">
        <v>1</v>
      </c>
      <c r="D76" s="47">
        <f t="shared" si="29"/>
        <v>0</v>
      </c>
      <c r="E76" s="95"/>
      <c r="F76" s="96">
        <f t="shared" si="30"/>
        <v>0</v>
      </c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5.75" customHeight="1">
      <c r="A77" s="214" t="s">
        <v>78</v>
      </c>
      <c r="B77" s="215"/>
      <c r="C77" s="217"/>
      <c r="D77" s="53">
        <f>D78+D79</f>
        <v>0</v>
      </c>
      <c r="E77" s="97"/>
      <c r="F77" s="98">
        <f>F78+F79</f>
        <v>0</v>
      </c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5.75" customHeight="1">
      <c r="A78" s="135" t="s">
        <v>79</v>
      </c>
      <c r="B78" s="136"/>
      <c r="C78" s="136">
        <v>1</v>
      </c>
      <c r="D78" s="99">
        <f t="shared" ref="D78:D79" si="31">B78*C78</f>
        <v>0</v>
      </c>
      <c r="E78" s="100"/>
      <c r="F78" s="101">
        <f t="shared" ref="F78:F79" si="32">C78*E78</f>
        <v>0</v>
      </c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75" customHeight="1">
      <c r="A79" s="138" t="s">
        <v>32</v>
      </c>
      <c r="B79" s="118"/>
      <c r="C79" s="118">
        <v>0.5</v>
      </c>
      <c r="D79" s="47">
        <f t="shared" si="31"/>
        <v>0</v>
      </c>
      <c r="E79" s="95"/>
      <c r="F79" s="96">
        <f t="shared" si="32"/>
        <v>0</v>
      </c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75" customHeight="1">
      <c r="A80" s="214" t="s">
        <v>80</v>
      </c>
      <c r="B80" s="215"/>
      <c r="C80" s="218"/>
      <c r="D80" s="53">
        <f>D81</f>
        <v>0</v>
      </c>
      <c r="E80" s="61"/>
      <c r="F80" s="33">
        <f>F81</f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75" customHeight="1">
      <c r="A81" s="24" t="s">
        <v>81</v>
      </c>
      <c r="B81" s="139"/>
      <c r="C81" s="139">
        <v>5</v>
      </c>
      <c r="D81" s="47">
        <f>B81*C81</f>
        <v>0</v>
      </c>
      <c r="E81" s="112"/>
      <c r="F81" s="140">
        <f>C81*E81</f>
        <v>0</v>
      </c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75" customHeight="1">
      <c r="A82" s="214" t="s">
        <v>82</v>
      </c>
      <c r="B82" s="215"/>
      <c r="C82" s="219"/>
      <c r="D82" s="53">
        <f>D83+D84</f>
        <v>0</v>
      </c>
      <c r="E82" s="97"/>
      <c r="F82" s="98">
        <f>F83+F84</f>
        <v>0</v>
      </c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75" customHeight="1">
      <c r="A83" s="135" t="s">
        <v>83</v>
      </c>
      <c r="B83" s="141"/>
      <c r="C83" s="141">
        <v>0.25</v>
      </c>
      <c r="D83" s="99">
        <f t="shared" ref="D83:D84" si="33">B83*C83</f>
        <v>0</v>
      </c>
      <c r="E83" s="142"/>
      <c r="F83" s="101">
        <f t="shared" ref="F83:F84" si="34">C83*E83</f>
        <v>0</v>
      </c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5.75" customHeight="1">
      <c r="A84" s="93" t="s">
        <v>84</v>
      </c>
      <c r="B84" s="143"/>
      <c r="C84" s="143">
        <v>0.5</v>
      </c>
      <c r="D84" s="47">
        <f t="shared" si="33"/>
        <v>0</v>
      </c>
      <c r="E84" s="144"/>
      <c r="F84" s="96">
        <f t="shared" si="34"/>
        <v>0</v>
      </c>
      <c r="G84" s="145"/>
      <c r="H84" s="145"/>
      <c r="I84" s="145"/>
      <c r="J84" s="145"/>
      <c r="K84" s="145"/>
      <c r="L84" s="145"/>
      <c r="M84" s="145"/>
      <c r="N84" s="145"/>
      <c r="O84" s="145"/>
      <c r="P84" s="145"/>
    </row>
    <row r="85" spans="1:16" ht="15.75" customHeight="1">
      <c r="A85" s="212" t="s">
        <v>85</v>
      </c>
      <c r="B85" s="208"/>
      <c r="C85" s="210"/>
      <c r="D85" s="53">
        <f>D86+D87</f>
        <v>0</v>
      </c>
      <c r="E85" s="97"/>
      <c r="F85" s="98">
        <f>F86+F87</f>
        <v>0</v>
      </c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5.75" customHeight="1">
      <c r="A86" s="85" t="s">
        <v>86</v>
      </c>
      <c r="B86" s="36"/>
      <c r="C86" s="36">
        <v>0.5</v>
      </c>
      <c r="D86" s="99">
        <f t="shared" ref="D86:D87" si="35">B86*C86</f>
        <v>0</v>
      </c>
      <c r="E86" s="100"/>
      <c r="F86" s="101">
        <f t="shared" ref="F86:F87" si="36">C86*E86</f>
        <v>0</v>
      </c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5.75" customHeight="1">
      <c r="A87" s="93" t="s">
        <v>87</v>
      </c>
      <c r="B87" s="94"/>
      <c r="C87" s="94">
        <v>0.25</v>
      </c>
      <c r="D87" s="47">
        <f t="shared" si="35"/>
        <v>0</v>
      </c>
      <c r="E87" s="95"/>
      <c r="F87" s="96">
        <f t="shared" si="36"/>
        <v>0</v>
      </c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5.75" customHeight="1">
      <c r="A88" s="213"/>
      <c r="B88" s="202"/>
      <c r="C88" s="202"/>
      <c r="D88" s="202"/>
      <c r="E88" s="202"/>
      <c r="F88" s="203"/>
      <c r="G88" s="145"/>
      <c r="H88" s="145"/>
      <c r="I88" s="145"/>
      <c r="J88" s="145"/>
      <c r="K88" s="145"/>
      <c r="L88" s="145"/>
      <c r="M88" s="145"/>
      <c r="N88" s="145"/>
      <c r="O88" s="145"/>
      <c r="P88" s="145"/>
    </row>
    <row r="89" spans="1:16" ht="15.75" customHeight="1">
      <c r="A89" s="79" t="s">
        <v>38</v>
      </c>
      <c r="B89" s="79"/>
      <c r="C89" s="79"/>
      <c r="D89" s="79">
        <f>D37+D43+D46+D54+D57+D59+D62+D65+D67+D70+D74+D77+D80+D82+D85</f>
        <v>0</v>
      </c>
      <c r="E89" s="146"/>
      <c r="F89" s="147">
        <f>F37+F43+F46+F54+F57+F59+F62+F65+F67+F70+F74+F77+F80+F82+F85</f>
        <v>0</v>
      </c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5.75" customHeight="1">
      <c r="A90" s="148"/>
      <c r="B90" s="149"/>
      <c r="C90" s="149"/>
      <c r="D90" s="149"/>
      <c r="E90" s="149"/>
      <c r="F90" s="150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5.75" customHeight="1">
      <c r="A91" s="207" t="s">
        <v>88</v>
      </c>
      <c r="B91" s="208"/>
      <c r="C91" s="208"/>
      <c r="D91" s="209"/>
      <c r="E91" s="207"/>
      <c r="F91" s="210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5.75" customHeight="1">
      <c r="A92" s="151" t="s">
        <v>89</v>
      </c>
      <c r="B92" s="152"/>
      <c r="C92" s="153">
        <v>1</v>
      </c>
      <c r="D92" s="21">
        <f t="shared" ref="D92:D100" si="37">B92*C92</f>
        <v>0</v>
      </c>
      <c r="E92" s="154"/>
      <c r="F92" s="23">
        <f t="shared" ref="F92:F100" si="38">C92*E92</f>
        <v>0</v>
      </c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5.75" customHeight="1">
      <c r="A93" s="155" t="s">
        <v>90</v>
      </c>
      <c r="B93" s="156"/>
      <c r="C93" s="157">
        <v>2</v>
      </c>
      <c r="D93" s="53">
        <f t="shared" si="37"/>
        <v>0</v>
      </c>
      <c r="E93" s="158"/>
      <c r="F93" s="60">
        <f t="shared" si="38"/>
        <v>0</v>
      </c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5.75" customHeight="1">
      <c r="A94" s="159" t="s">
        <v>91</v>
      </c>
      <c r="B94" s="156"/>
      <c r="C94" s="157">
        <v>4</v>
      </c>
      <c r="D94" s="53">
        <f t="shared" si="37"/>
        <v>0</v>
      </c>
      <c r="E94" s="158"/>
      <c r="F94" s="60">
        <f t="shared" si="38"/>
        <v>0</v>
      </c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5.75" customHeight="1">
      <c r="A95" s="159" t="s">
        <v>92</v>
      </c>
      <c r="B95" s="156"/>
      <c r="C95" s="157">
        <v>6</v>
      </c>
      <c r="D95" s="53">
        <f t="shared" si="37"/>
        <v>0</v>
      </c>
      <c r="E95" s="158"/>
      <c r="F95" s="60">
        <f t="shared" si="38"/>
        <v>0</v>
      </c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5.75" customHeight="1">
      <c r="A96" s="159" t="s">
        <v>93</v>
      </c>
      <c r="B96" s="156"/>
      <c r="C96" s="157">
        <v>7</v>
      </c>
      <c r="D96" s="53">
        <f t="shared" si="37"/>
        <v>0</v>
      </c>
      <c r="E96" s="158"/>
      <c r="F96" s="60">
        <f t="shared" si="38"/>
        <v>0</v>
      </c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5.75" customHeight="1">
      <c r="A97" s="159" t="s">
        <v>94</v>
      </c>
      <c r="B97" s="156"/>
      <c r="C97" s="157">
        <v>8</v>
      </c>
      <c r="D97" s="53">
        <f t="shared" si="37"/>
        <v>0</v>
      </c>
      <c r="E97" s="158"/>
      <c r="F97" s="60">
        <f t="shared" si="38"/>
        <v>0</v>
      </c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5.75" customHeight="1">
      <c r="A98" s="159" t="s">
        <v>95</v>
      </c>
      <c r="B98" s="156"/>
      <c r="C98" s="157">
        <v>2</v>
      </c>
      <c r="D98" s="53">
        <f t="shared" si="37"/>
        <v>0</v>
      </c>
      <c r="E98" s="158"/>
      <c r="F98" s="60">
        <f t="shared" si="38"/>
        <v>0</v>
      </c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5.75" customHeight="1">
      <c r="A99" s="159" t="s">
        <v>96</v>
      </c>
      <c r="B99" s="156"/>
      <c r="C99" s="157">
        <v>3</v>
      </c>
      <c r="D99" s="53">
        <f t="shared" si="37"/>
        <v>0</v>
      </c>
      <c r="E99" s="158"/>
      <c r="F99" s="60">
        <f t="shared" si="38"/>
        <v>0</v>
      </c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5.75" customHeight="1">
      <c r="A100" s="160" t="s">
        <v>97</v>
      </c>
      <c r="B100" s="161"/>
      <c r="C100" s="162">
        <v>4</v>
      </c>
      <c r="D100" s="53">
        <f t="shared" si="37"/>
        <v>0</v>
      </c>
      <c r="E100" s="163"/>
      <c r="F100" s="60">
        <f t="shared" si="38"/>
        <v>0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5.75" customHeight="1">
      <c r="A101" s="212" t="s">
        <v>98</v>
      </c>
      <c r="B101" s="208"/>
      <c r="C101" s="210"/>
      <c r="D101" s="53">
        <f>D102+D103+D104+D105+D106</f>
        <v>0</v>
      </c>
      <c r="E101" s="50"/>
      <c r="F101" s="33">
        <f>F102+F103+F104+F105+F106</f>
        <v>0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5.75" customHeight="1">
      <c r="A102" s="85" t="s">
        <v>99</v>
      </c>
      <c r="B102" s="36"/>
      <c r="C102" s="36">
        <v>2</v>
      </c>
      <c r="D102" s="99">
        <f t="shared" ref="D102:D103" si="39">IF((B102*C102)&gt;4,4,(B102*C102))</f>
        <v>0</v>
      </c>
      <c r="E102" s="86"/>
      <c r="F102" s="164">
        <f t="shared" ref="F102:F103" si="40">IF((C102*E102)&gt;4,4,(C102*E102))</f>
        <v>0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5.75" customHeight="1">
      <c r="A103" s="88" t="s">
        <v>100</v>
      </c>
      <c r="B103" s="41"/>
      <c r="C103" s="41">
        <v>0.1</v>
      </c>
      <c r="D103" s="42">
        <f t="shared" si="39"/>
        <v>0</v>
      </c>
      <c r="E103" s="89"/>
      <c r="F103" s="165">
        <f t="shared" si="40"/>
        <v>0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5.75" customHeight="1">
      <c r="A104" s="88" t="s">
        <v>101</v>
      </c>
      <c r="B104" s="41"/>
      <c r="C104" s="41">
        <v>0.5</v>
      </c>
      <c r="D104" s="42">
        <f>IF((B104*C104)&gt;2,2,(B104*C104))</f>
        <v>0</v>
      </c>
      <c r="E104" s="89"/>
      <c r="F104" s="165">
        <f>IF((C104*E104)&gt;2,2,(C104*E104))</f>
        <v>0</v>
      </c>
      <c r="G104" s="1"/>
      <c r="H104" s="166"/>
      <c r="I104" s="166"/>
      <c r="J104" s="166"/>
      <c r="K104" s="166"/>
      <c r="L104" s="1"/>
      <c r="M104" s="1"/>
      <c r="N104" s="1"/>
      <c r="O104" s="1"/>
      <c r="P104" s="1"/>
    </row>
    <row r="105" spans="1:16" ht="15.75" customHeight="1">
      <c r="A105" s="88" t="s">
        <v>102</v>
      </c>
      <c r="B105" s="167"/>
      <c r="C105" s="167">
        <v>0.5</v>
      </c>
      <c r="D105" s="168">
        <f t="shared" ref="D105:D106" si="41">IF((B105*C105)&gt;3,3,(B105*C105))</f>
        <v>0</v>
      </c>
      <c r="E105" s="169"/>
      <c r="F105" s="170">
        <f t="shared" ref="F105:F106" si="42">IF((C105*E105)&gt;3,3,(C105*E105))</f>
        <v>0</v>
      </c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</row>
    <row r="106" spans="1:16" ht="15.75" customHeight="1">
      <c r="A106" s="93" t="s">
        <v>103</v>
      </c>
      <c r="B106" s="171"/>
      <c r="C106" s="143">
        <v>0.4</v>
      </c>
      <c r="D106" s="172">
        <f t="shared" si="41"/>
        <v>0</v>
      </c>
      <c r="E106" s="173"/>
      <c r="F106" s="174">
        <f t="shared" si="42"/>
        <v>0</v>
      </c>
      <c r="G106" s="72"/>
      <c r="H106" s="72"/>
      <c r="I106" s="72"/>
      <c r="J106" s="72"/>
      <c r="K106" s="72"/>
      <c r="L106" s="72"/>
      <c r="M106" s="72"/>
      <c r="N106" s="72"/>
      <c r="O106" s="72"/>
      <c r="P106" s="72"/>
    </row>
    <row r="107" spans="1:16" ht="15.75" customHeight="1">
      <c r="A107" s="201"/>
      <c r="B107" s="202"/>
      <c r="C107" s="202"/>
      <c r="D107" s="202"/>
      <c r="E107" s="202"/>
      <c r="F107" s="203"/>
      <c r="G107" s="72"/>
      <c r="H107" s="72"/>
      <c r="I107" s="72"/>
      <c r="J107" s="72"/>
      <c r="K107" s="72"/>
      <c r="L107" s="72"/>
      <c r="M107" s="72"/>
      <c r="N107" s="72"/>
      <c r="O107" s="72"/>
      <c r="P107" s="72"/>
    </row>
    <row r="108" spans="1:16" ht="15.75" customHeight="1">
      <c r="A108" s="79" t="s">
        <v>38</v>
      </c>
      <c r="B108" s="79"/>
      <c r="C108" s="79"/>
      <c r="D108" s="175">
        <f>D92+D93+D94+D95+D96+D97+D98+D99+D100+D101</f>
        <v>0</v>
      </c>
      <c r="E108" s="176"/>
      <c r="F108" s="177">
        <f>F92+F93+F94+F95+F96+F97+F98+F99+F100+F101</f>
        <v>0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5.75" customHeight="1">
      <c r="A109" s="204"/>
      <c r="B109" s="205"/>
      <c r="C109" s="205"/>
      <c r="D109" s="205"/>
      <c r="E109" s="205"/>
      <c r="F109" s="206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5.75" customHeight="1">
      <c r="A110" s="207" t="s">
        <v>104</v>
      </c>
      <c r="B110" s="208"/>
      <c r="C110" s="208"/>
      <c r="D110" s="209"/>
      <c r="E110" s="207"/>
      <c r="F110" s="210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5.75" customHeight="1">
      <c r="A111" s="85" t="s">
        <v>105</v>
      </c>
      <c r="B111" s="178"/>
      <c r="C111" s="179">
        <v>2</v>
      </c>
      <c r="D111" s="21">
        <f>B111*C111</f>
        <v>0</v>
      </c>
      <c r="E111" s="180"/>
      <c r="F111" s="181">
        <f>C111*E111</f>
        <v>0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5.75" customHeight="1">
      <c r="A112" s="88" t="s">
        <v>106</v>
      </c>
      <c r="B112" s="182"/>
      <c r="C112" s="183">
        <v>0.5</v>
      </c>
      <c r="D112" s="53">
        <f>IF((B112*C112)&gt;2,2,(B112*C112))</f>
        <v>0</v>
      </c>
      <c r="E112" s="184"/>
      <c r="F112" s="185">
        <f>IF((C112*E112)&gt;2,2,(C112*E112))</f>
        <v>0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5.75" customHeight="1">
      <c r="A113" s="88" t="s">
        <v>107</v>
      </c>
      <c r="B113" s="186"/>
      <c r="C113" s="183">
        <v>5</v>
      </c>
      <c r="D113" s="53">
        <f t="shared" ref="D113:D117" si="43">(B113*C113)/4</f>
        <v>0</v>
      </c>
      <c r="E113" s="184"/>
      <c r="F113" s="185">
        <f t="shared" ref="F113:F117" si="44">(C113*E113)/4</f>
        <v>0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5.75" customHeight="1">
      <c r="A114" s="88" t="s">
        <v>108</v>
      </c>
      <c r="B114" s="186"/>
      <c r="C114" s="183">
        <v>4</v>
      </c>
      <c r="D114" s="53">
        <f t="shared" si="43"/>
        <v>0</v>
      </c>
      <c r="E114" s="184"/>
      <c r="F114" s="185">
        <f t="shared" si="44"/>
        <v>0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5.75" customHeight="1">
      <c r="A115" s="88" t="s">
        <v>109</v>
      </c>
      <c r="B115" s="186"/>
      <c r="C115" s="183">
        <v>3</v>
      </c>
      <c r="D115" s="53">
        <f t="shared" si="43"/>
        <v>0</v>
      </c>
      <c r="E115" s="184"/>
      <c r="F115" s="185">
        <f t="shared" si="44"/>
        <v>0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5.75" customHeight="1">
      <c r="A116" s="88" t="s">
        <v>110</v>
      </c>
      <c r="B116" s="186"/>
      <c r="C116" s="183">
        <v>2</v>
      </c>
      <c r="D116" s="53">
        <f t="shared" si="43"/>
        <v>0</v>
      </c>
      <c r="E116" s="184"/>
      <c r="F116" s="185">
        <f t="shared" si="44"/>
        <v>0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5.75" customHeight="1">
      <c r="A117" s="93" t="s">
        <v>111</v>
      </c>
      <c r="B117" s="187"/>
      <c r="C117" s="188">
        <v>1</v>
      </c>
      <c r="D117" s="53">
        <f t="shared" si="43"/>
        <v>0</v>
      </c>
      <c r="E117" s="189"/>
      <c r="F117" s="190">
        <f t="shared" si="44"/>
        <v>0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5.75" customHeight="1">
      <c r="A118" s="254"/>
      <c r="B118" s="202"/>
      <c r="C118" s="202"/>
      <c r="D118" s="202"/>
      <c r="E118" s="202"/>
      <c r="F118" s="203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5.75" customHeight="1">
      <c r="A119" s="79" t="s">
        <v>38</v>
      </c>
      <c r="B119" s="79"/>
      <c r="C119" s="79"/>
      <c r="D119" s="175">
        <f>SUM(D111:D117)</f>
        <v>0</v>
      </c>
      <c r="E119" s="176"/>
      <c r="F119" s="177">
        <f>SUM(F111:F117)</f>
        <v>0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5.75" customHeight="1">
      <c r="A120" s="255"/>
      <c r="B120" s="228"/>
      <c r="C120" s="228"/>
      <c r="D120" s="228"/>
      <c r="E120" s="228"/>
      <c r="F120" s="229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5.75" customHeight="1">
      <c r="A121" s="256" t="s">
        <v>112</v>
      </c>
      <c r="B121" s="222"/>
      <c r="C121" s="257"/>
      <c r="D121" s="191">
        <f>D34+D89+D108+D119</f>
        <v>0</v>
      </c>
      <c r="E121" s="192"/>
      <c r="F121" s="193">
        <f>F34+F89+F108+F119</f>
        <v>0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4.25" customHeight="1">
      <c r="A122" s="194"/>
      <c r="B122" s="195"/>
      <c r="C122" s="195"/>
      <c r="D122" s="195"/>
      <c r="E122" s="195"/>
      <c r="F122" s="196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4.25" customHeight="1">
      <c r="A123" s="258" t="s">
        <v>113</v>
      </c>
      <c r="B123" s="208"/>
      <c r="C123" s="208"/>
      <c r="D123" s="208"/>
      <c r="E123" s="208"/>
      <c r="F123" s="210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4.25" customHeight="1">
      <c r="A124" s="197" t="s">
        <v>114</v>
      </c>
      <c r="B124" s="246"/>
      <c r="C124" s="208"/>
      <c r="D124" s="210"/>
      <c r="E124" s="211"/>
      <c r="F124" s="210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4.25" customHeight="1">
      <c r="A125" s="197" t="s">
        <v>115</v>
      </c>
      <c r="B125" s="246"/>
      <c r="C125" s="208"/>
      <c r="D125" s="210"/>
      <c r="E125" s="211"/>
      <c r="F125" s="210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4.25" customHeight="1">
      <c r="A126" s="198" t="s">
        <v>116</v>
      </c>
      <c r="B126" s="247"/>
      <c r="C126" s="248"/>
      <c r="D126" s="249"/>
      <c r="E126" s="250"/>
      <c r="F126" s="206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27" customHeight="1">
      <c r="A127" s="251" t="s">
        <v>117</v>
      </c>
      <c r="B127" s="252"/>
      <c r="C127" s="252"/>
      <c r="D127" s="252"/>
      <c r="E127" s="252"/>
      <c r="F127" s="253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4.25" customHeight="1">
      <c r="A128" s="232" t="s">
        <v>118</v>
      </c>
      <c r="B128" s="233"/>
      <c r="C128" s="233"/>
      <c r="D128" s="233"/>
      <c r="E128" s="233"/>
      <c r="F128" s="234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4.25" customHeight="1">
      <c r="A129" s="212" t="s">
        <v>119</v>
      </c>
      <c r="B129" s="208"/>
      <c r="C129" s="208"/>
      <c r="D129" s="208"/>
      <c r="E129" s="208"/>
      <c r="F129" s="210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89.75" customHeight="1">
      <c r="A130" s="235"/>
      <c r="B130" s="208"/>
      <c r="C130" s="208"/>
      <c r="D130" s="210"/>
      <c r="E130" s="211"/>
      <c r="F130" s="210"/>
      <c r="G130" s="1"/>
      <c r="H130" s="1"/>
      <c r="I130" s="1"/>
      <c r="J130" s="199"/>
      <c r="K130" s="200"/>
      <c r="L130" s="200"/>
      <c r="M130" s="200"/>
      <c r="N130" s="200"/>
      <c r="O130" s="200"/>
      <c r="P130" s="1"/>
    </row>
    <row r="131" spans="1:1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</sheetData>
  <mergeCells count="59">
    <mergeCell ref="E10:F10"/>
    <mergeCell ref="A19:C19"/>
    <mergeCell ref="A25:C25"/>
    <mergeCell ref="E125:F125"/>
    <mergeCell ref="B125:D125"/>
    <mergeCell ref="A118:F118"/>
    <mergeCell ref="A120:F120"/>
    <mergeCell ref="A121:C121"/>
    <mergeCell ref="A123:F123"/>
    <mergeCell ref="B124:D124"/>
    <mergeCell ref="E124:F124"/>
    <mergeCell ref="C5:D5"/>
    <mergeCell ref="B6:D6"/>
    <mergeCell ref="C7:D7"/>
    <mergeCell ref="C8:D8"/>
    <mergeCell ref="A10:D10"/>
    <mergeCell ref="A2:D2"/>
    <mergeCell ref="E2:F2"/>
    <mergeCell ref="A3:D3"/>
    <mergeCell ref="E3:F3"/>
    <mergeCell ref="B4:D4"/>
    <mergeCell ref="A28:C28"/>
    <mergeCell ref="A31:C31"/>
    <mergeCell ref="A33:F33"/>
    <mergeCell ref="A35:F35"/>
    <mergeCell ref="A36:D36"/>
    <mergeCell ref="E36:F36"/>
    <mergeCell ref="A37:C37"/>
    <mergeCell ref="A40:F40"/>
    <mergeCell ref="A43:C43"/>
    <mergeCell ref="A46:C46"/>
    <mergeCell ref="A54:C54"/>
    <mergeCell ref="A57:C57"/>
    <mergeCell ref="A59:C59"/>
    <mergeCell ref="A62:C62"/>
    <mergeCell ref="A66:D66"/>
    <mergeCell ref="A67:C67"/>
    <mergeCell ref="A70:C70"/>
    <mergeCell ref="A74:C74"/>
    <mergeCell ref="A77:C77"/>
    <mergeCell ref="A80:C80"/>
    <mergeCell ref="A82:C82"/>
    <mergeCell ref="A85:C85"/>
    <mergeCell ref="A101:C101"/>
    <mergeCell ref="A88:F88"/>
    <mergeCell ref="A91:D91"/>
    <mergeCell ref="E91:F91"/>
    <mergeCell ref="J130:O130"/>
    <mergeCell ref="A107:F107"/>
    <mergeCell ref="A109:F109"/>
    <mergeCell ref="A110:D110"/>
    <mergeCell ref="E110:F110"/>
    <mergeCell ref="E130:F130"/>
    <mergeCell ref="A128:F128"/>
    <mergeCell ref="A129:F129"/>
    <mergeCell ref="A130:D130"/>
    <mergeCell ref="B126:D126"/>
    <mergeCell ref="E126:F126"/>
    <mergeCell ref="A127:F127"/>
  </mergeCells>
  <printOptions horizontalCentered="1"/>
  <pageMargins left="0.156944444444444" right="0.156944444444444" top="0.39305555555555599" bottom="0.35416666666666702" header="0" footer="0"/>
  <pageSetup paperSize="9" fitToHeight="0" orientation="portrait"/>
  <headerFooter>
    <oddFooter>&amp;L&amp;A&amp;RPàgina &amp;P d'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BAREM FACULTATIU_VA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Gonzalvo Maillo</dc:creator>
  <cp:lastModifiedBy>Joan Soteres</cp:lastModifiedBy>
  <cp:lastPrinted>2024-04-09T08:55:00Z</cp:lastPrinted>
  <dcterms:created xsi:type="dcterms:W3CDTF">2017-01-12T10:20:00Z</dcterms:created>
  <dcterms:modified xsi:type="dcterms:W3CDTF">2025-11-06T13:57:16Z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1033-2.0.0.3240</vt:lpwstr>
  </property>
</Properties>
</file>